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545" windowWidth="15135" windowHeight="7590" activeTab="0"/>
  </bookViews>
  <sheets>
    <sheet name="PARQUE AUTOMOTOR" sheetId="1" r:id="rId1"/>
  </sheets>
  <definedNames/>
  <calcPr fullCalcOnLoad="1"/>
</workbook>
</file>

<file path=xl/sharedStrings.xml><?xml version="1.0" encoding="utf-8"?>
<sst xmlns="http://schemas.openxmlformats.org/spreadsheetml/2006/main" count="227" uniqueCount="156">
  <si>
    <t>TASA</t>
  </si>
  <si>
    <t xml:space="preserve">PRIMA </t>
  </si>
  <si>
    <t xml:space="preserve">IVA </t>
  </si>
  <si>
    <t xml:space="preserve">TOTAL </t>
  </si>
  <si>
    <t>DESDE</t>
  </si>
  <si>
    <t>DIAS</t>
  </si>
  <si>
    <t>PARQUE AUTOMOTOR</t>
  </si>
  <si>
    <t>No.</t>
  </si>
  <si>
    <t xml:space="preserve">Cod. Fasecolda </t>
  </si>
  <si>
    <t>Clase de Vehículo</t>
  </si>
  <si>
    <t>Marca</t>
  </si>
  <si>
    <t>Linea</t>
  </si>
  <si>
    <t xml:space="preserve">Motor </t>
  </si>
  <si>
    <t>Chasis</t>
  </si>
  <si>
    <t xml:space="preserve">Color </t>
  </si>
  <si>
    <t>Placa</t>
  </si>
  <si>
    <t xml:space="preserve">Modelo </t>
  </si>
  <si>
    <t>Cilindraje</t>
  </si>
  <si>
    <t>Valor Asegurado</t>
  </si>
  <si>
    <t>VIGENCIA PARA PROCESO</t>
  </si>
  <si>
    <t>VR. PRIMA NETA</t>
  </si>
  <si>
    <t>VR. CONTRIBUCION</t>
  </si>
  <si>
    <t>VR. RUNT</t>
  </si>
  <si>
    <t>VR. PRIMA TOTAL 2013</t>
  </si>
  <si>
    <t>HASTA</t>
  </si>
  <si>
    <t>MOTO</t>
  </si>
  <si>
    <t>HONDA</t>
  </si>
  <si>
    <t>E-STORM</t>
  </si>
  <si>
    <t>SDH157FM1563018286</t>
  </si>
  <si>
    <t>NEGRO DEEP</t>
  </si>
  <si>
    <t>BFN45</t>
  </si>
  <si>
    <t>AUTOMÓVIL</t>
  </si>
  <si>
    <t>MAZDA</t>
  </si>
  <si>
    <t>SEDAN</t>
  </si>
  <si>
    <t>L3163454</t>
  </si>
  <si>
    <t>9FCGG863770001780</t>
  </si>
  <si>
    <t>PLATA SORENT</t>
  </si>
  <si>
    <t>MGA567</t>
  </si>
  <si>
    <t>2300CC</t>
  </si>
  <si>
    <t>NISSAN</t>
  </si>
  <si>
    <t>SENTRA</t>
  </si>
  <si>
    <t>GA16827334T</t>
  </si>
  <si>
    <t>3N1EB31S5ZK703295</t>
  </si>
  <si>
    <t xml:space="preserve">BEIGE OSCURO </t>
  </si>
  <si>
    <t>BRA106</t>
  </si>
  <si>
    <t>1600 CC</t>
  </si>
  <si>
    <t>MICROBÚS</t>
  </si>
  <si>
    <t>URVAN DIESEL</t>
  </si>
  <si>
    <t>ZD30043322</t>
  </si>
  <si>
    <t>JN1MG4E25Z0711697</t>
  </si>
  <si>
    <t>BLANCO</t>
  </si>
  <si>
    <t>BRA135</t>
  </si>
  <si>
    <t>3000 CC</t>
  </si>
  <si>
    <t>BUSETA</t>
  </si>
  <si>
    <t>T5U41</t>
  </si>
  <si>
    <t>TD42038590T</t>
  </si>
  <si>
    <t>T5U41081391</t>
  </si>
  <si>
    <t>BRA120</t>
  </si>
  <si>
    <t>4500 CC</t>
  </si>
  <si>
    <t>CHEVROLET</t>
  </si>
  <si>
    <t>NPR BUSETA</t>
  </si>
  <si>
    <t>9GCNPR7126B007759</t>
  </si>
  <si>
    <t>SIN COLOR</t>
  </si>
  <si>
    <t>MGA596</t>
  </si>
  <si>
    <t>4570 CC</t>
  </si>
  <si>
    <t>SUPERMICRO</t>
  </si>
  <si>
    <t>9GCNPR7117B009858</t>
  </si>
  <si>
    <t>ERT091</t>
  </si>
  <si>
    <t>GA16814149Y</t>
  </si>
  <si>
    <t>3N1EB31S2ZK753281</t>
  </si>
  <si>
    <t xml:space="preserve">PLATA </t>
  </si>
  <si>
    <t>OBI957</t>
  </si>
  <si>
    <t>GA16814961Y</t>
  </si>
  <si>
    <t>3N1EB31S7ZK753339</t>
  </si>
  <si>
    <t>PLATA</t>
  </si>
  <si>
    <t>OBI956</t>
  </si>
  <si>
    <t>GA16814490Y</t>
  </si>
  <si>
    <t>3N1EB31S4ZK753296</t>
  </si>
  <si>
    <t>OBI955</t>
  </si>
  <si>
    <t>AVEO</t>
  </si>
  <si>
    <t>F14D3520026</t>
  </si>
  <si>
    <t>BZ1TJ59737V350152</t>
  </si>
  <si>
    <t>GRIS CONTEL</t>
  </si>
  <si>
    <t>NNF597</t>
  </si>
  <si>
    <t>1400CC</t>
  </si>
  <si>
    <t>F14D3930031K</t>
  </si>
  <si>
    <t>BZITJ9787V350146</t>
  </si>
  <si>
    <t>NNF596</t>
  </si>
  <si>
    <t>GA16770001W</t>
  </si>
  <si>
    <t>3N116B3150ZK731351</t>
  </si>
  <si>
    <t>ABS250</t>
  </si>
  <si>
    <t>1600CC</t>
  </si>
  <si>
    <t>GA16756260W</t>
  </si>
  <si>
    <t>3N1EB31S2ZK729997</t>
  </si>
  <si>
    <t>EZJ003</t>
  </si>
  <si>
    <t xml:space="preserve">URVAN </t>
  </si>
  <si>
    <t>ZD30154545K</t>
  </si>
  <si>
    <t>JN1MG4EZ25Z0760504</t>
  </si>
  <si>
    <t>ION076</t>
  </si>
  <si>
    <t>4800CC</t>
  </si>
  <si>
    <t xml:space="preserve">BUS </t>
  </si>
  <si>
    <t>NQR</t>
  </si>
  <si>
    <t>4HK18721134</t>
  </si>
  <si>
    <t>9GCN1R757CB007188</t>
  </si>
  <si>
    <t>OCJ917</t>
  </si>
  <si>
    <t>5200CC</t>
  </si>
  <si>
    <t>E16748490M</t>
  </si>
  <si>
    <t>3N1BJAB13S002498</t>
  </si>
  <si>
    <t>VERDE GRAFITO</t>
  </si>
  <si>
    <t>BIA145</t>
  </si>
  <si>
    <t>1500CC</t>
  </si>
  <si>
    <t>CAMIÓN</t>
  </si>
  <si>
    <t>TIPO ESTACAS</t>
  </si>
  <si>
    <t>9GINPR71LBY154104</t>
  </si>
  <si>
    <t>SQK601</t>
  </si>
  <si>
    <t>FURGÓN</t>
  </si>
  <si>
    <t>LUV 230</t>
  </si>
  <si>
    <t>TSC52007</t>
  </si>
  <si>
    <t>OBB375</t>
  </si>
  <si>
    <t xml:space="preserve">MAZDA 6 </t>
  </si>
  <si>
    <t>2.5 AT</t>
  </si>
  <si>
    <t>OCK792</t>
  </si>
  <si>
    <t>PY20215962</t>
  </si>
  <si>
    <t>JM7GJ4S30E1111049</t>
  </si>
  <si>
    <t>ALUMINIO METÁLICO</t>
  </si>
  <si>
    <t>OCK794</t>
  </si>
  <si>
    <t>QR25956774W</t>
  </si>
  <si>
    <t>1N4AL3AP4DN515770</t>
  </si>
  <si>
    <t>OCK795</t>
  </si>
  <si>
    <t>HR16-833460G</t>
  </si>
  <si>
    <t>3N1CC1AC2ZK253008</t>
  </si>
  <si>
    <t>SOAT</t>
  </si>
  <si>
    <t xml:space="preserve">VOLQUETA </t>
  </si>
  <si>
    <t xml:space="preserve">FVR 2 </t>
  </si>
  <si>
    <t>6hk1653205</t>
  </si>
  <si>
    <t>9GDFVR345EB040839</t>
  </si>
  <si>
    <t>ODT040</t>
  </si>
  <si>
    <t>SUZUKI</t>
  </si>
  <si>
    <t>DR 650</t>
  </si>
  <si>
    <t>P409164688</t>
  </si>
  <si>
    <t>9FSSP46AXEC110560</t>
  </si>
  <si>
    <t>AWS84D</t>
  </si>
  <si>
    <t>AZUL BLANCO</t>
  </si>
  <si>
    <t>P409164731</t>
  </si>
  <si>
    <t>9FSSP46A0EC110549</t>
  </si>
  <si>
    <t>AWS85D</t>
  </si>
  <si>
    <t>GS 125 MT</t>
  </si>
  <si>
    <t>157MI3B2Y24164</t>
  </si>
  <si>
    <t>GFSNF41J5FC165698</t>
  </si>
  <si>
    <t xml:space="preserve">NEGRO </t>
  </si>
  <si>
    <t>JZH74D</t>
  </si>
  <si>
    <t>Valor Actualizado</t>
  </si>
  <si>
    <t xml:space="preserve">AMBULANCIA </t>
  </si>
  <si>
    <t>JN1MC2E26Z0001193</t>
  </si>
  <si>
    <t>YD25334582A</t>
  </si>
  <si>
    <t>ODT051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</si>
</sst>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_€_-;\-* #,##0\ _€_-;_-* &quot;-&quot;??\ _€_-;_-@_-"/>
    <numFmt numFmtId="181" formatCode="[$-C0A]d\-mmm\-yy;@"/>
    <numFmt numFmtId="182" formatCode="_-[$$-240A]* #,##0.00_-;\-[$$-240A]* #,##0.00_-;_-[$$-240A]* &quot;-&quot;??_-;_-@_-"/>
    <numFmt numFmtId="183" formatCode="_-* #,##0.0\ _€_-;\-* #,##0.0\ _€_-;_-* &quot;-&quot;??\ _€_-;_-@_-"/>
    <numFmt numFmtId="184" formatCode="[$$-240A]\ #,##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0000000"/>
    <numFmt numFmtId="190" formatCode="[$-C0A]dd\-mmm\-yy;@"/>
    <numFmt numFmtId="191" formatCode="_-* #,##0.000\ _€_-;\-* #,##0.000\ _€_-;_-* &quot;-&quot;??\ _€_-;_-@_-"/>
    <numFmt numFmtId="192" formatCode="_-* #,##0.0000\ _€_-;\-* #,##0.0000\ _€_-;_-* &quot;-&quot;??\ _€_-;_-@_-"/>
    <numFmt numFmtId="193" formatCode="[$-C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5" fillId="0" borderId="0" xfId="0" applyFont="1" applyAlignment="1">
      <alignment/>
    </xf>
    <xf numFmtId="18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80" fontId="5" fillId="0" borderId="0" xfId="48" applyNumberFormat="1" applyFont="1" applyAlignment="1">
      <alignment/>
    </xf>
    <xf numFmtId="189" fontId="5" fillId="32" borderId="10" xfId="0" applyNumberFormat="1" applyFont="1" applyFill="1" applyBorder="1" applyAlignment="1" quotePrefix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190" fontId="5" fillId="32" borderId="10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80" fontId="5" fillId="32" borderId="10" xfId="48" applyNumberFormat="1" applyFont="1" applyFill="1" applyBorder="1" applyAlignment="1">
      <alignment horizontal="right" vertical="center" wrapText="1"/>
    </xf>
    <xf numFmtId="1" fontId="5" fillId="32" borderId="10" xfId="0" applyNumberFormat="1" applyFont="1" applyFill="1" applyBorder="1" applyAlignment="1">
      <alignment horizontal="right" vertical="center" wrapText="1"/>
    </xf>
    <xf numFmtId="180" fontId="5" fillId="32" borderId="10" xfId="48" applyNumberFormat="1" applyFont="1" applyFill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 quotePrefix="1">
      <alignment horizontal="center" vertical="center"/>
    </xf>
    <xf numFmtId="189" fontId="5" fillId="32" borderId="12" xfId="0" applyNumberFormat="1" applyFont="1" applyFill="1" applyBorder="1" applyAlignment="1" quotePrefix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180" fontId="5" fillId="32" borderId="12" xfId="48" applyNumberFormat="1" applyFont="1" applyFill="1" applyBorder="1" applyAlignment="1">
      <alignment horizontal="right" vertical="center" wrapText="1"/>
    </xf>
    <xf numFmtId="190" fontId="5" fillId="32" borderId="12" xfId="0" applyNumberFormat="1" applyFont="1" applyFill="1" applyBorder="1" applyAlignment="1">
      <alignment horizontal="right" vertical="center" wrapText="1"/>
    </xf>
    <xf numFmtId="180" fontId="5" fillId="32" borderId="12" xfId="48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180" fontId="42" fillId="33" borderId="13" xfId="48" applyNumberFormat="1" applyFont="1" applyFill="1" applyBorder="1" applyAlignment="1">
      <alignment/>
    </xf>
    <xf numFmtId="180" fontId="5" fillId="34" borderId="10" xfId="48" applyNumberFormat="1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180" fontId="5" fillId="34" borderId="12" xfId="48" applyNumberFormat="1" applyFont="1" applyFill="1" applyBorder="1" applyAlignment="1">
      <alignment vertical="center"/>
    </xf>
    <xf numFmtId="180" fontId="6" fillId="32" borderId="10" xfId="48" applyNumberFormat="1" applyFont="1" applyFill="1" applyBorder="1" applyAlignment="1">
      <alignment horizontal="right" vertical="center" wrapText="1"/>
    </xf>
    <xf numFmtId="180" fontId="6" fillId="32" borderId="12" xfId="48" applyNumberFormat="1" applyFont="1" applyFill="1" applyBorder="1" applyAlignment="1">
      <alignment horizontal="right" vertical="center" wrapText="1"/>
    </xf>
    <xf numFmtId="180" fontId="5" fillId="0" borderId="12" xfId="0" applyNumberFormat="1" applyFont="1" applyBorder="1" applyAlignment="1">
      <alignment vertical="center"/>
    </xf>
    <xf numFmtId="0" fontId="5" fillId="0" borderId="11" xfId="0" applyFont="1" applyFill="1" applyBorder="1" applyAlignment="1" quotePrefix="1">
      <alignment horizontal="center" vertical="center"/>
    </xf>
    <xf numFmtId="189" fontId="5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180" fontId="5" fillId="0" borderId="10" xfId="48" applyNumberFormat="1" applyFont="1" applyFill="1" applyBorder="1" applyAlignment="1">
      <alignment horizontal="right" vertical="center" wrapText="1"/>
    </xf>
    <xf numFmtId="180" fontId="5" fillId="0" borderId="12" xfId="48" applyNumberFormat="1" applyFont="1" applyFill="1" applyBorder="1" applyAlignment="1">
      <alignment horizontal="right" vertical="center" wrapText="1"/>
    </xf>
    <xf numFmtId="180" fontId="6" fillId="0" borderId="12" xfId="48" applyNumberFormat="1" applyFont="1" applyFill="1" applyBorder="1" applyAlignment="1">
      <alignment horizontal="right" vertical="center" wrapText="1"/>
    </xf>
    <xf numFmtId="190" fontId="5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 quotePrefix="1">
      <alignment horizontal="center" vertical="center"/>
    </xf>
    <xf numFmtId="190" fontId="5" fillId="0" borderId="12" xfId="0" applyNumberFormat="1" applyFont="1" applyFill="1" applyBorder="1" applyAlignment="1">
      <alignment horizontal="right" vertical="center" wrapText="1"/>
    </xf>
    <xf numFmtId="180" fontId="5" fillId="35" borderId="0" xfId="48" applyNumberFormat="1" applyFont="1" applyFill="1" applyAlignment="1">
      <alignment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189" fontId="42" fillId="33" borderId="15" xfId="0" applyNumberFormat="1" applyFont="1" applyFill="1" applyBorder="1" applyAlignment="1">
      <alignment horizontal="center" vertical="center" wrapText="1"/>
    </xf>
    <xf numFmtId="189" fontId="42" fillId="33" borderId="10" xfId="0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180" fontId="42" fillId="33" borderId="17" xfId="48" applyNumberFormat="1" applyFont="1" applyFill="1" applyBorder="1" applyAlignment="1">
      <alignment horizontal="center" vertical="center" wrapText="1"/>
    </xf>
    <xf numFmtId="180" fontId="42" fillId="33" borderId="18" xfId="48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4" sqref="M34"/>
    </sheetView>
  </sheetViews>
  <sheetFormatPr defaultColWidth="11.421875" defaultRowHeight="15"/>
  <cols>
    <col min="1" max="1" width="3.421875" style="1" bestFit="1" customWidth="1"/>
    <col min="2" max="2" width="8.8515625" style="2" customWidth="1"/>
    <col min="3" max="3" width="11.28125" style="3" customWidth="1"/>
    <col min="4" max="4" width="9.7109375" style="3" bestFit="1" customWidth="1"/>
    <col min="5" max="5" width="11.57421875" style="3" customWidth="1"/>
    <col min="6" max="6" width="17.28125" style="3" bestFit="1" customWidth="1"/>
    <col min="7" max="7" width="17.421875" style="3" bestFit="1" customWidth="1"/>
    <col min="8" max="8" width="15.57421875" style="3" customWidth="1"/>
    <col min="9" max="9" width="7.00390625" style="1" customWidth="1"/>
    <col min="10" max="10" width="6.8515625" style="1" customWidth="1"/>
    <col min="11" max="11" width="8.421875" style="1" customWidth="1"/>
    <col min="12" max="12" width="15.421875" style="4" customWidth="1"/>
    <col min="13" max="13" width="13.57421875" style="4" customWidth="1"/>
    <col min="14" max="14" width="9.421875" style="1" customWidth="1"/>
    <col min="15" max="15" width="8.140625" style="1" customWidth="1"/>
    <col min="16" max="16" width="5.28125" style="1" customWidth="1"/>
    <col min="17" max="17" width="20.421875" style="1" hidden="1" customWidth="1"/>
    <col min="18" max="18" width="18.421875" style="1" hidden="1" customWidth="1"/>
    <col min="19" max="19" width="14.00390625" style="1" hidden="1" customWidth="1"/>
    <col min="20" max="20" width="16.28125" style="1" hidden="1" customWidth="1"/>
    <col min="21" max="21" width="5.28125" style="1" hidden="1" customWidth="1"/>
    <col min="22" max="22" width="11.140625" style="1" hidden="1" customWidth="1"/>
    <col min="23" max="23" width="10.28125" style="1" hidden="1" customWidth="1"/>
    <col min="24" max="24" width="11.140625" style="1" hidden="1" customWidth="1"/>
    <col min="25" max="25" width="8.421875" style="1" customWidth="1"/>
    <col min="26" max="26" width="8.140625" style="1" customWidth="1"/>
    <col min="27" max="16384" width="11.421875" style="1" customWidth="1"/>
  </cols>
  <sheetData>
    <row r="1" ht="12" thickBot="1"/>
    <row r="2" spans="1:26" ht="45" customHeight="1" thickBot="1">
      <c r="A2" s="64" t="s">
        <v>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5"/>
      <c r="Y2" s="68" t="s">
        <v>131</v>
      </c>
      <c r="Z2" s="60"/>
    </row>
    <row r="3" spans="1:26" ht="33" customHeight="1">
      <c r="A3" s="56" t="s">
        <v>7</v>
      </c>
      <c r="B3" s="58" t="s">
        <v>8</v>
      </c>
      <c r="C3" s="54" t="s">
        <v>9</v>
      </c>
      <c r="D3" s="54" t="s">
        <v>10</v>
      </c>
      <c r="E3" s="54" t="s">
        <v>11</v>
      </c>
      <c r="F3" s="52" t="s">
        <v>12</v>
      </c>
      <c r="G3" s="52" t="s">
        <v>13</v>
      </c>
      <c r="H3" s="52" t="s">
        <v>14</v>
      </c>
      <c r="I3" s="52" t="s">
        <v>15</v>
      </c>
      <c r="J3" s="52" t="s">
        <v>16</v>
      </c>
      <c r="K3" s="52" t="s">
        <v>17</v>
      </c>
      <c r="L3" s="62" t="s">
        <v>18</v>
      </c>
      <c r="M3" s="62" t="s">
        <v>151</v>
      </c>
      <c r="N3" s="52" t="s">
        <v>19</v>
      </c>
      <c r="O3" s="52"/>
      <c r="P3" s="52"/>
      <c r="Q3" s="60" t="s">
        <v>20</v>
      </c>
      <c r="R3" s="60" t="s">
        <v>21</v>
      </c>
      <c r="S3" s="60" t="s">
        <v>22</v>
      </c>
      <c r="T3" s="60" t="s">
        <v>23</v>
      </c>
      <c r="U3" s="52" t="s">
        <v>0</v>
      </c>
      <c r="V3" s="52" t="s">
        <v>1</v>
      </c>
      <c r="W3" s="52" t="s">
        <v>2</v>
      </c>
      <c r="X3" s="52" t="s">
        <v>3</v>
      </c>
      <c r="Y3" s="52" t="s">
        <v>19</v>
      </c>
      <c r="Z3" s="52"/>
    </row>
    <row r="4" spans="1:26" ht="11.25">
      <c r="A4" s="57"/>
      <c r="B4" s="59"/>
      <c r="C4" s="55"/>
      <c r="D4" s="55"/>
      <c r="E4" s="55"/>
      <c r="F4" s="53"/>
      <c r="G4" s="53"/>
      <c r="H4" s="53"/>
      <c r="I4" s="53"/>
      <c r="J4" s="53"/>
      <c r="K4" s="53"/>
      <c r="L4" s="63"/>
      <c r="M4" s="63"/>
      <c r="N4" s="31" t="s">
        <v>4</v>
      </c>
      <c r="O4" s="31" t="s">
        <v>24</v>
      </c>
      <c r="P4" s="31" t="s">
        <v>5</v>
      </c>
      <c r="Q4" s="61"/>
      <c r="R4" s="61"/>
      <c r="S4" s="61"/>
      <c r="T4" s="61"/>
      <c r="U4" s="53"/>
      <c r="V4" s="53"/>
      <c r="W4" s="53"/>
      <c r="X4" s="53"/>
      <c r="Y4" s="31" t="s">
        <v>4</v>
      </c>
      <c r="Z4" s="31" t="s">
        <v>24</v>
      </c>
    </row>
    <row r="5" spans="1:26" s="15" customFormat="1" ht="12" customHeight="1">
      <c r="A5" s="22">
        <v>1</v>
      </c>
      <c r="B5" s="5">
        <v>3417101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28</v>
      </c>
      <c r="H5" s="6" t="s">
        <v>29</v>
      </c>
      <c r="I5" s="7" t="s">
        <v>30</v>
      </c>
      <c r="J5" s="7">
        <v>2007</v>
      </c>
      <c r="K5" s="7">
        <v>124</v>
      </c>
      <c r="L5" s="11">
        <v>2200000</v>
      </c>
      <c r="M5" s="36">
        <v>1900000</v>
      </c>
      <c r="N5" s="8" t="e">
        <f>#REF!</f>
        <v>#REF!</v>
      </c>
      <c r="O5" s="8"/>
      <c r="P5" s="12"/>
      <c r="Q5" s="13">
        <v>217867</v>
      </c>
      <c r="R5" s="13">
        <v>108933</v>
      </c>
      <c r="S5" s="13">
        <v>1600</v>
      </c>
      <c r="T5" s="13">
        <f>SUM(Q5:S5)</f>
        <v>328400</v>
      </c>
      <c r="U5" s="13">
        <v>0.018</v>
      </c>
      <c r="V5" s="13">
        <f aca="true" t="shared" si="0" ref="V5:V26">U5*L5/365*P5</f>
        <v>0</v>
      </c>
      <c r="W5" s="14">
        <f>V5*0.16</f>
        <v>0</v>
      </c>
      <c r="X5" s="14">
        <f>W5+V5</f>
        <v>0</v>
      </c>
      <c r="Y5" s="8">
        <v>42212</v>
      </c>
      <c r="Z5" s="8"/>
    </row>
    <row r="6" spans="1:26" s="15" customFormat="1" ht="12" customHeight="1">
      <c r="A6" s="22">
        <v>2</v>
      </c>
      <c r="B6" s="5">
        <v>5602162</v>
      </c>
      <c r="C6" s="6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6" t="s">
        <v>36</v>
      </c>
      <c r="I6" s="7" t="s">
        <v>37</v>
      </c>
      <c r="J6" s="7">
        <v>2007</v>
      </c>
      <c r="K6" s="7" t="s">
        <v>38</v>
      </c>
      <c r="L6" s="11">
        <v>28700000</v>
      </c>
      <c r="M6" s="36">
        <v>21600000</v>
      </c>
      <c r="N6" s="8" t="e">
        <f>N5</f>
        <v>#REF!</v>
      </c>
      <c r="O6" s="8"/>
      <c r="P6" s="12"/>
      <c r="Q6" s="13">
        <v>179200</v>
      </c>
      <c r="R6" s="13">
        <v>89600</v>
      </c>
      <c r="S6" s="13">
        <v>1600</v>
      </c>
      <c r="T6" s="13">
        <f aca="true" t="shared" si="1" ref="T6:T11">SUM(Q6:S6)</f>
        <v>270400</v>
      </c>
      <c r="U6" s="13">
        <v>0.018</v>
      </c>
      <c r="V6" s="13">
        <f t="shared" si="0"/>
        <v>0</v>
      </c>
      <c r="W6" s="14">
        <f aca="true" t="shared" si="2" ref="W6:W32">V6*0.16</f>
        <v>0</v>
      </c>
      <c r="X6" s="14">
        <f aca="true" t="shared" si="3" ref="X6:X32">W6+V6</f>
        <v>0</v>
      </c>
      <c r="Y6" s="8">
        <v>42212</v>
      </c>
      <c r="Z6" s="8"/>
    </row>
    <row r="7" spans="1:26" s="15" customFormat="1" ht="12" customHeight="1">
      <c r="A7" s="22">
        <v>3</v>
      </c>
      <c r="B7" s="5">
        <v>6401113</v>
      </c>
      <c r="C7" s="6" t="s">
        <v>31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7">
        <v>2005</v>
      </c>
      <c r="K7" s="7" t="s">
        <v>45</v>
      </c>
      <c r="L7" s="11">
        <v>13500000</v>
      </c>
      <c r="M7" s="36">
        <v>109000009</v>
      </c>
      <c r="N7" s="8" t="e">
        <f aca="true" t="shared" si="4" ref="N7:N30">N6</f>
        <v>#REF!</v>
      </c>
      <c r="O7" s="8"/>
      <c r="P7" s="12"/>
      <c r="Q7" s="13">
        <v>179200</v>
      </c>
      <c r="R7" s="13">
        <v>89600</v>
      </c>
      <c r="S7" s="13">
        <v>1600</v>
      </c>
      <c r="T7" s="13">
        <f t="shared" si="1"/>
        <v>270400</v>
      </c>
      <c r="U7" s="13">
        <v>0.018</v>
      </c>
      <c r="V7" s="13">
        <f t="shared" si="0"/>
        <v>0</v>
      </c>
      <c r="W7" s="14">
        <f t="shared" si="2"/>
        <v>0</v>
      </c>
      <c r="X7" s="14">
        <f t="shared" si="3"/>
        <v>0</v>
      </c>
      <c r="Y7" s="8">
        <v>42212</v>
      </c>
      <c r="Z7" s="8"/>
    </row>
    <row r="8" spans="1:26" s="15" customFormat="1" ht="12" customHeight="1">
      <c r="A8" s="22">
        <v>4</v>
      </c>
      <c r="B8" s="5">
        <v>6403026</v>
      </c>
      <c r="C8" s="6" t="s">
        <v>46</v>
      </c>
      <c r="D8" s="6" t="s">
        <v>39</v>
      </c>
      <c r="E8" s="6" t="s">
        <v>47</v>
      </c>
      <c r="F8" s="6" t="s">
        <v>48</v>
      </c>
      <c r="G8" s="6" t="s">
        <v>49</v>
      </c>
      <c r="H8" s="6" t="s">
        <v>50</v>
      </c>
      <c r="I8" s="7" t="s">
        <v>51</v>
      </c>
      <c r="J8" s="7">
        <v>2005</v>
      </c>
      <c r="K8" s="7" t="s">
        <v>52</v>
      </c>
      <c r="L8" s="11">
        <v>35400000</v>
      </c>
      <c r="M8" s="36">
        <v>35400000</v>
      </c>
      <c r="N8" s="8" t="e">
        <f t="shared" si="4"/>
        <v>#REF!</v>
      </c>
      <c r="O8" s="8"/>
      <c r="P8" s="12"/>
      <c r="Q8" s="13">
        <v>428533</v>
      </c>
      <c r="R8" s="13">
        <v>214267</v>
      </c>
      <c r="S8" s="13">
        <v>1600</v>
      </c>
      <c r="T8" s="13">
        <f t="shared" si="1"/>
        <v>644400</v>
      </c>
      <c r="U8" s="13">
        <v>0.018</v>
      </c>
      <c r="V8" s="13">
        <f t="shared" si="0"/>
        <v>0</v>
      </c>
      <c r="W8" s="14">
        <f t="shared" si="2"/>
        <v>0</v>
      </c>
      <c r="X8" s="14">
        <f t="shared" si="3"/>
        <v>0</v>
      </c>
      <c r="Y8" s="8">
        <v>42212</v>
      </c>
      <c r="Z8" s="8"/>
    </row>
    <row r="9" spans="1:26" s="15" customFormat="1" ht="12" customHeight="1">
      <c r="A9" s="22">
        <v>5</v>
      </c>
      <c r="B9" s="5">
        <v>6403014</v>
      </c>
      <c r="C9" s="6" t="s">
        <v>53</v>
      </c>
      <c r="D9" s="6" t="s">
        <v>39</v>
      </c>
      <c r="E9" s="6" t="s">
        <v>54</v>
      </c>
      <c r="F9" s="6" t="s">
        <v>55</v>
      </c>
      <c r="G9" s="6" t="s">
        <v>56</v>
      </c>
      <c r="H9" s="6" t="s">
        <v>50</v>
      </c>
      <c r="I9" s="7" t="s">
        <v>57</v>
      </c>
      <c r="J9" s="7">
        <v>2003</v>
      </c>
      <c r="K9" s="7" t="s">
        <v>58</v>
      </c>
      <c r="L9" s="11">
        <v>81300000</v>
      </c>
      <c r="M9" s="36">
        <v>74200000</v>
      </c>
      <c r="N9" s="8" t="e">
        <f t="shared" si="4"/>
        <v>#REF!</v>
      </c>
      <c r="O9" s="8"/>
      <c r="P9" s="12"/>
      <c r="Q9" s="13">
        <v>428533</v>
      </c>
      <c r="R9" s="13">
        <v>214267</v>
      </c>
      <c r="S9" s="13">
        <v>1600</v>
      </c>
      <c r="T9" s="13">
        <f t="shared" si="1"/>
        <v>644400</v>
      </c>
      <c r="U9" s="13">
        <v>0.018</v>
      </c>
      <c r="V9" s="13">
        <f t="shared" si="0"/>
        <v>0</v>
      </c>
      <c r="W9" s="14">
        <f t="shared" si="2"/>
        <v>0</v>
      </c>
      <c r="X9" s="14">
        <f t="shared" si="3"/>
        <v>0</v>
      </c>
      <c r="Y9" s="8">
        <v>42212</v>
      </c>
      <c r="Z9" s="8"/>
    </row>
    <row r="10" spans="1:26" s="15" customFormat="1" ht="12" customHeight="1">
      <c r="A10" s="22">
        <v>6</v>
      </c>
      <c r="B10" s="5">
        <v>1603104</v>
      </c>
      <c r="C10" s="6" t="s">
        <v>53</v>
      </c>
      <c r="D10" s="6" t="s">
        <v>59</v>
      </c>
      <c r="E10" s="6" t="s">
        <v>60</v>
      </c>
      <c r="F10" s="6">
        <v>318876</v>
      </c>
      <c r="G10" s="6" t="s">
        <v>61</v>
      </c>
      <c r="H10" s="6" t="s">
        <v>62</v>
      </c>
      <c r="I10" s="21" t="s">
        <v>63</v>
      </c>
      <c r="J10" s="7">
        <v>2006</v>
      </c>
      <c r="K10" s="7" t="s">
        <v>64</v>
      </c>
      <c r="L10" s="11">
        <v>75400000</v>
      </c>
      <c r="M10" s="36">
        <v>68300000</v>
      </c>
      <c r="N10" s="8" t="e">
        <f t="shared" si="4"/>
        <v>#REF!</v>
      </c>
      <c r="O10" s="8"/>
      <c r="P10" s="12"/>
      <c r="Q10" s="13">
        <v>428533</v>
      </c>
      <c r="R10" s="13">
        <v>214267</v>
      </c>
      <c r="S10" s="13">
        <v>1600</v>
      </c>
      <c r="T10" s="13">
        <f t="shared" si="1"/>
        <v>644400</v>
      </c>
      <c r="U10" s="13">
        <v>0.018</v>
      </c>
      <c r="V10" s="13">
        <f t="shared" si="0"/>
        <v>0</v>
      </c>
      <c r="W10" s="14">
        <f t="shared" si="2"/>
        <v>0</v>
      </c>
      <c r="X10" s="14">
        <f t="shared" si="3"/>
        <v>0</v>
      </c>
      <c r="Y10" s="8">
        <v>42212</v>
      </c>
      <c r="Z10" s="8"/>
    </row>
    <row r="11" spans="1:26" s="15" customFormat="1" ht="12" customHeight="1">
      <c r="A11" s="22">
        <v>7</v>
      </c>
      <c r="B11" s="5">
        <v>1603104</v>
      </c>
      <c r="C11" s="6" t="s">
        <v>53</v>
      </c>
      <c r="D11" s="6" t="s">
        <v>59</v>
      </c>
      <c r="E11" s="6" t="s">
        <v>65</v>
      </c>
      <c r="F11" s="6">
        <v>463759</v>
      </c>
      <c r="G11" s="6" t="s">
        <v>66</v>
      </c>
      <c r="H11" s="6" t="s">
        <v>62</v>
      </c>
      <c r="I11" s="7" t="s">
        <v>67</v>
      </c>
      <c r="J11" s="7">
        <v>2007</v>
      </c>
      <c r="K11" s="7" t="s">
        <v>64</v>
      </c>
      <c r="L11" s="11">
        <v>82000000</v>
      </c>
      <c r="M11" s="36">
        <v>74200000</v>
      </c>
      <c r="N11" s="8" t="e">
        <f t="shared" si="4"/>
        <v>#REF!</v>
      </c>
      <c r="O11" s="8"/>
      <c r="P11" s="12"/>
      <c r="Q11" s="13">
        <v>428533</v>
      </c>
      <c r="R11" s="13">
        <v>214267</v>
      </c>
      <c r="S11" s="13">
        <v>1600</v>
      </c>
      <c r="T11" s="13">
        <f t="shared" si="1"/>
        <v>644400</v>
      </c>
      <c r="U11" s="13">
        <v>0.018</v>
      </c>
      <c r="V11" s="13">
        <f t="shared" si="0"/>
        <v>0</v>
      </c>
      <c r="W11" s="14">
        <f t="shared" si="2"/>
        <v>0</v>
      </c>
      <c r="X11" s="14">
        <f t="shared" si="3"/>
        <v>0</v>
      </c>
      <c r="Y11" s="8">
        <v>42212</v>
      </c>
      <c r="Z11" s="8"/>
    </row>
    <row r="12" spans="1:26" s="15" customFormat="1" ht="12" customHeight="1">
      <c r="A12" s="22">
        <v>8</v>
      </c>
      <c r="B12" s="5">
        <v>6401113</v>
      </c>
      <c r="C12" s="6" t="s">
        <v>31</v>
      </c>
      <c r="D12" s="6" t="s">
        <v>39</v>
      </c>
      <c r="E12" s="6" t="s">
        <v>40</v>
      </c>
      <c r="F12" s="6" t="s">
        <v>68</v>
      </c>
      <c r="G12" s="6" t="s">
        <v>69</v>
      </c>
      <c r="H12" s="6" t="s">
        <v>70</v>
      </c>
      <c r="I12" s="7" t="s">
        <v>71</v>
      </c>
      <c r="J12" s="7">
        <v>2012</v>
      </c>
      <c r="K12" s="7">
        <v>1597</v>
      </c>
      <c r="L12" s="11">
        <v>22100000</v>
      </c>
      <c r="M12" s="36">
        <v>17800000</v>
      </c>
      <c r="N12" s="8" t="e">
        <f t="shared" si="4"/>
        <v>#REF!</v>
      </c>
      <c r="O12" s="8"/>
      <c r="P12" s="12"/>
      <c r="Q12" s="13">
        <v>179200</v>
      </c>
      <c r="R12" s="13">
        <v>89600</v>
      </c>
      <c r="S12" s="13">
        <v>1600</v>
      </c>
      <c r="T12" s="13">
        <f>SUM(Q12:S12)</f>
        <v>270400</v>
      </c>
      <c r="U12" s="13">
        <v>0.018</v>
      </c>
      <c r="V12" s="13">
        <f t="shared" si="0"/>
        <v>0</v>
      </c>
      <c r="W12" s="14">
        <f t="shared" si="2"/>
        <v>0</v>
      </c>
      <c r="X12" s="14">
        <f t="shared" si="3"/>
        <v>0</v>
      </c>
      <c r="Y12" s="8">
        <v>42212</v>
      </c>
      <c r="Z12" s="8"/>
    </row>
    <row r="13" spans="1:26" s="15" customFormat="1" ht="12" customHeight="1">
      <c r="A13" s="22">
        <v>9</v>
      </c>
      <c r="B13" s="5">
        <v>6401113</v>
      </c>
      <c r="C13" s="6" t="s">
        <v>31</v>
      </c>
      <c r="D13" s="6" t="s">
        <v>39</v>
      </c>
      <c r="E13" s="6" t="s">
        <v>40</v>
      </c>
      <c r="F13" s="6" t="s">
        <v>72</v>
      </c>
      <c r="G13" s="6" t="s">
        <v>73</v>
      </c>
      <c r="H13" s="6" t="s">
        <v>74</v>
      </c>
      <c r="I13" s="7" t="s">
        <v>75</v>
      </c>
      <c r="J13" s="7">
        <v>2012</v>
      </c>
      <c r="K13" s="7">
        <v>1597</v>
      </c>
      <c r="L13" s="11">
        <v>22100000</v>
      </c>
      <c r="M13" s="36">
        <v>17800000</v>
      </c>
      <c r="N13" s="8" t="e">
        <f t="shared" si="4"/>
        <v>#REF!</v>
      </c>
      <c r="O13" s="8"/>
      <c r="P13" s="12"/>
      <c r="Q13" s="13">
        <v>179200</v>
      </c>
      <c r="R13" s="13">
        <v>89600</v>
      </c>
      <c r="S13" s="13">
        <v>1600</v>
      </c>
      <c r="T13" s="13">
        <f>SUM(Q13:S13)</f>
        <v>270400</v>
      </c>
      <c r="U13" s="13">
        <v>0.018</v>
      </c>
      <c r="V13" s="13">
        <f t="shared" si="0"/>
        <v>0</v>
      </c>
      <c r="W13" s="14">
        <f t="shared" si="2"/>
        <v>0</v>
      </c>
      <c r="X13" s="14">
        <f t="shared" si="3"/>
        <v>0</v>
      </c>
      <c r="Y13" s="8">
        <v>42212</v>
      </c>
      <c r="Z13" s="8"/>
    </row>
    <row r="14" spans="1:26" s="15" customFormat="1" ht="12" customHeight="1">
      <c r="A14" s="22">
        <v>10</v>
      </c>
      <c r="B14" s="5">
        <v>6401113</v>
      </c>
      <c r="C14" s="6" t="s">
        <v>31</v>
      </c>
      <c r="D14" s="6" t="s">
        <v>39</v>
      </c>
      <c r="E14" s="6" t="s">
        <v>40</v>
      </c>
      <c r="F14" s="6" t="s">
        <v>76</v>
      </c>
      <c r="G14" s="6" t="s">
        <v>77</v>
      </c>
      <c r="H14" s="6" t="s">
        <v>74</v>
      </c>
      <c r="I14" s="7" t="s">
        <v>78</v>
      </c>
      <c r="J14" s="7">
        <v>2012</v>
      </c>
      <c r="K14" s="7">
        <v>1597</v>
      </c>
      <c r="L14" s="11">
        <v>22100000</v>
      </c>
      <c r="M14" s="36">
        <v>17800000</v>
      </c>
      <c r="N14" s="8" t="e">
        <f t="shared" si="4"/>
        <v>#REF!</v>
      </c>
      <c r="O14" s="8"/>
      <c r="P14" s="12"/>
      <c r="Q14" s="13">
        <v>179200</v>
      </c>
      <c r="R14" s="13">
        <v>89600</v>
      </c>
      <c r="S14" s="13">
        <v>1600</v>
      </c>
      <c r="T14" s="13">
        <f>SUM(Q14:S14)</f>
        <v>270400</v>
      </c>
      <c r="U14" s="13">
        <v>0.018</v>
      </c>
      <c r="V14" s="13">
        <f t="shared" si="0"/>
        <v>0</v>
      </c>
      <c r="W14" s="14">
        <f t="shared" si="2"/>
        <v>0</v>
      </c>
      <c r="X14" s="14">
        <f t="shared" si="3"/>
        <v>0</v>
      </c>
      <c r="Y14" s="8">
        <v>42212</v>
      </c>
      <c r="Z14" s="8"/>
    </row>
    <row r="15" spans="1:26" s="15" customFormat="1" ht="12" customHeight="1">
      <c r="A15" s="22">
        <v>11</v>
      </c>
      <c r="B15" s="5">
        <v>1601199</v>
      </c>
      <c r="C15" s="6" t="s">
        <v>31</v>
      </c>
      <c r="D15" s="6" t="s">
        <v>59</v>
      </c>
      <c r="E15" s="6" t="s">
        <v>79</v>
      </c>
      <c r="F15" s="6" t="s">
        <v>80</v>
      </c>
      <c r="G15" s="6" t="s">
        <v>81</v>
      </c>
      <c r="H15" s="6" t="s">
        <v>82</v>
      </c>
      <c r="I15" s="7" t="s">
        <v>83</v>
      </c>
      <c r="J15" s="7">
        <v>2007</v>
      </c>
      <c r="K15" s="7" t="s">
        <v>84</v>
      </c>
      <c r="L15" s="11">
        <v>25000000</v>
      </c>
      <c r="M15" s="36">
        <v>13500000</v>
      </c>
      <c r="N15" s="8" t="e">
        <f t="shared" si="4"/>
        <v>#REF!</v>
      </c>
      <c r="O15" s="8"/>
      <c r="P15" s="12"/>
      <c r="Q15" s="13">
        <v>146933</v>
      </c>
      <c r="R15" s="13">
        <v>73467</v>
      </c>
      <c r="S15" s="13">
        <v>1600</v>
      </c>
      <c r="T15" s="13">
        <f>SUM(Q15:S15)</f>
        <v>222000</v>
      </c>
      <c r="U15" s="13">
        <v>0.018</v>
      </c>
      <c r="V15" s="13">
        <f t="shared" si="0"/>
        <v>0</v>
      </c>
      <c r="W15" s="14">
        <f t="shared" si="2"/>
        <v>0</v>
      </c>
      <c r="X15" s="14">
        <f t="shared" si="3"/>
        <v>0</v>
      </c>
      <c r="Y15" s="8">
        <v>42212</v>
      </c>
      <c r="Z15" s="8"/>
    </row>
    <row r="16" spans="1:26" s="15" customFormat="1" ht="12" customHeight="1">
      <c r="A16" s="22">
        <v>12</v>
      </c>
      <c r="B16" s="5">
        <v>1601199</v>
      </c>
      <c r="C16" s="6" t="s">
        <v>31</v>
      </c>
      <c r="D16" s="6" t="s">
        <v>59</v>
      </c>
      <c r="E16" s="6" t="s">
        <v>79</v>
      </c>
      <c r="F16" s="6" t="s">
        <v>85</v>
      </c>
      <c r="G16" s="6" t="s">
        <v>86</v>
      </c>
      <c r="H16" s="6" t="s">
        <v>82</v>
      </c>
      <c r="I16" s="7" t="s">
        <v>87</v>
      </c>
      <c r="J16" s="7">
        <v>2007</v>
      </c>
      <c r="K16" s="7" t="s">
        <v>84</v>
      </c>
      <c r="L16" s="11">
        <v>25000000</v>
      </c>
      <c r="M16" s="36">
        <v>13500000</v>
      </c>
      <c r="N16" s="8" t="e">
        <f t="shared" si="4"/>
        <v>#REF!</v>
      </c>
      <c r="O16" s="8"/>
      <c r="P16" s="12"/>
      <c r="Q16" s="13">
        <v>146933</v>
      </c>
      <c r="R16" s="13">
        <v>73467</v>
      </c>
      <c r="S16" s="13">
        <v>1600</v>
      </c>
      <c r="T16" s="13">
        <f>SUM(Q16:S16)</f>
        <v>222000</v>
      </c>
      <c r="U16" s="13">
        <v>0.018</v>
      </c>
      <c r="V16" s="13">
        <f t="shared" si="0"/>
        <v>0</v>
      </c>
      <c r="W16" s="14">
        <f t="shared" si="2"/>
        <v>0</v>
      </c>
      <c r="X16" s="14">
        <f t="shared" si="3"/>
        <v>0</v>
      </c>
      <c r="Y16" s="8">
        <v>42212</v>
      </c>
      <c r="Z16" s="8"/>
    </row>
    <row r="17" spans="1:26" s="15" customFormat="1" ht="12" customHeight="1">
      <c r="A17" s="22">
        <v>13</v>
      </c>
      <c r="B17" s="5">
        <v>6401047</v>
      </c>
      <c r="C17" s="6" t="s">
        <v>31</v>
      </c>
      <c r="D17" s="6" t="s">
        <v>39</v>
      </c>
      <c r="E17" s="6" t="s">
        <v>40</v>
      </c>
      <c r="F17" s="6" t="s">
        <v>88</v>
      </c>
      <c r="G17" s="6" t="s">
        <v>89</v>
      </c>
      <c r="H17" s="6" t="s">
        <v>74</v>
      </c>
      <c r="I17" s="7" t="s">
        <v>90</v>
      </c>
      <c r="J17" s="7">
        <v>2008</v>
      </c>
      <c r="K17" s="7" t="s">
        <v>91</v>
      </c>
      <c r="L17" s="11">
        <v>15400000</v>
      </c>
      <c r="M17" s="36">
        <v>13500000</v>
      </c>
      <c r="N17" s="8" t="e">
        <f t="shared" si="4"/>
        <v>#REF!</v>
      </c>
      <c r="O17" s="8"/>
      <c r="P17" s="12"/>
      <c r="Q17" s="13">
        <v>179200</v>
      </c>
      <c r="R17" s="13">
        <v>89600</v>
      </c>
      <c r="S17" s="13">
        <v>1600</v>
      </c>
      <c r="T17" s="13">
        <f aca="true" t="shared" si="5" ref="T17:T23">SUM(Q17:S17)</f>
        <v>270400</v>
      </c>
      <c r="U17" s="13">
        <v>0.018</v>
      </c>
      <c r="V17" s="13">
        <f t="shared" si="0"/>
        <v>0</v>
      </c>
      <c r="W17" s="14">
        <f t="shared" si="2"/>
        <v>0</v>
      </c>
      <c r="X17" s="14">
        <f t="shared" si="3"/>
        <v>0</v>
      </c>
      <c r="Y17" s="8">
        <v>42212</v>
      </c>
      <c r="Z17" s="8"/>
    </row>
    <row r="18" spans="1:26" s="15" customFormat="1" ht="12" customHeight="1">
      <c r="A18" s="22">
        <v>14</v>
      </c>
      <c r="B18" s="5">
        <v>6401047</v>
      </c>
      <c r="C18" s="6" t="s">
        <v>31</v>
      </c>
      <c r="D18" s="6" t="s">
        <v>39</v>
      </c>
      <c r="E18" s="6" t="s">
        <v>40</v>
      </c>
      <c r="F18" s="6" t="s">
        <v>92</v>
      </c>
      <c r="G18" s="6" t="s">
        <v>93</v>
      </c>
      <c r="H18" s="6" t="s">
        <v>74</v>
      </c>
      <c r="I18" s="7" t="s">
        <v>94</v>
      </c>
      <c r="J18" s="7">
        <v>2008</v>
      </c>
      <c r="K18" s="7" t="s">
        <v>91</v>
      </c>
      <c r="L18" s="11">
        <v>15400000</v>
      </c>
      <c r="M18" s="36">
        <v>13500000</v>
      </c>
      <c r="N18" s="8" t="e">
        <f t="shared" si="4"/>
        <v>#REF!</v>
      </c>
      <c r="O18" s="8"/>
      <c r="P18" s="12"/>
      <c r="Q18" s="13">
        <v>179200</v>
      </c>
      <c r="R18" s="13">
        <v>89600</v>
      </c>
      <c r="S18" s="13">
        <v>1600</v>
      </c>
      <c r="T18" s="13">
        <f t="shared" si="5"/>
        <v>270400</v>
      </c>
      <c r="U18" s="13">
        <v>0.018</v>
      </c>
      <c r="V18" s="13">
        <f t="shared" si="0"/>
        <v>0</v>
      </c>
      <c r="W18" s="14">
        <f t="shared" si="2"/>
        <v>0</v>
      </c>
      <c r="X18" s="14">
        <f t="shared" si="3"/>
        <v>0</v>
      </c>
      <c r="Y18" s="8">
        <v>42212</v>
      </c>
      <c r="Z18" s="8"/>
    </row>
    <row r="19" spans="1:26" s="15" customFormat="1" ht="12" customHeight="1">
      <c r="A19" s="22">
        <v>15</v>
      </c>
      <c r="B19" s="5">
        <v>6403026</v>
      </c>
      <c r="C19" s="6" t="s">
        <v>46</v>
      </c>
      <c r="D19" s="6" t="s">
        <v>39</v>
      </c>
      <c r="E19" s="6" t="s">
        <v>95</v>
      </c>
      <c r="F19" s="6" t="s">
        <v>96</v>
      </c>
      <c r="G19" s="6" t="s">
        <v>97</v>
      </c>
      <c r="H19" s="6" t="s">
        <v>50</v>
      </c>
      <c r="I19" s="7" t="s">
        <v>98</v>
      </c>
      <c r="J19" s="7">
        <v>2008</v>
      </c>
      <c r="K19" s="9" t="s">
        <v>99</v>
      </c>
      <c r="L19" s="11">
        <v>46000000</v>
      </c>
      <c r="M19" s="36">
        <v>40800000</v>
      </c>
      <c r="N19" s="8" t="e">
        <f t="shared" si="4"/>
        <v>#REF!</v>
      </c>
      <c r="O19" s="8"/>
      <c r="P19" s="12"/>
      <c r="Q19" s="13">
        <v>351867</v>
      </c>
      <c r="R19" s="13">
        <v>175933</v>
      </c>
      <c r="S19" s="13">
        <v>1600</v>
      </c>
      <c r="T19" s="13">
        <f t="shared" si="5"/>
        <v>529400</v>
      </c>
      <c r="U19" s="13">
        <v>0.018</v>
      </c>
      <c r="V19" s="13">
        <f t="shared" si="0"/>
        <v>0</v>
      </c>
      <c r="W19" s="14">
        <f t="shared" si="2"/>
        <v>0</v>
      </c>
      <c r="X19" s="14">
        <f t="shared" si="3"/>
        <v>0</v>
      </c>
      <c r="Y19" s="8">
        <v>42212</v>
      </c>
      <c r="Z19" s="8"/>
    </row>
    <row r="20" spans="1:26" s="15" customFormat="1" ht="12" customHeight="1">
      <c r="A20" s="22">
        <v>16</v>
      </c>
      <c r="B20" s="5">
        <v>1603120</v>
      </c>
      <c r="C20" s="6" t="s">
        <v>100</v>
      </c>
      <c r="D20" s="6" t="s">
        <v>59</v>
      </c>
      <c r="E20" s="6" t="s">
        <v>101</v>
      </c>
      <c r="F20" s="6" t="s">
        <v>102</v>
      </c>
      <c r="G20" s="6" t="s">
        <v>103</v>
      </c>
      <c r="H20" s="6" t="s">
        <v>50</v>
      </c>
      <c r="I20" s="7" t="s">
        <v>104</v>
      </c>
      <c r="J20" s="7">
        <v>2012</v>
      </c>
      <c r="K20" s="9" t="s">
        <v>105</v>
      </c>
      <c r="L20" s="11">
        <v>156200000</v>
      </c>
      <c r="M20" s="36">
        <v>139800000</v>
      </c>
      <c r="N20" s="8" t="e">
        <f t="shared" si="4"/>
        <v>#REF!</v>
      </c>
      <c r="O20" s="8"/>
      <c r="P20" s="12"/>
      <c r="Q20" s="13">
        <v>428533</v>
      </c>
      <c r="R20" s="13">
        <v>214267</v>
      </c>
      <c r="S20" s="13">
        <v>1600</v>
      </c>
      <c r="T20" s="13">
        <f t="shared" si="5"/>
        <v>644400</v>
      </c>
      <c r="U20" s="13">
        <v>0.018</v>
      </c>
      <c r="V20" s="13">
        <f t="shared" si="0"/>
        <v>0</v>
      </c>
      <c r="W20" s="14">
        <f t="shared" si="2"/>
        <v>0</v>
      </c>
      <c r="X20" s="14">
        <f t="shared" si="3"/>
        <v>0</v>
      </c>
      <c r="Y20" s="8">
        <v>42212</v>
      </c>
      <c r="Z20" s="8"/>
    </row>
    <row r="21" spans="1:26" s="15" customFormat="1" ht="12" customHeight="1">
      <c r="A21" s="22">
        <v>17</v>
      </c>
      <c r="B21" s="5">
        <v>6401047</v>
      </c>
      <c r="C21" s="6" t="s">
        <v>31</v>
      </c>
      <c r="D21" s="6" t="s">
        <v>39</v>
      </c>
      <c r="E21" s="6" t="s">
        <v>40</v>
      </c>
      <c r="F21" s="6" t="s">
        <v>106</v>
      </c>
      <c r="G21" s="6" t="s">
        <v>107</v>
      </c>
      <c r="H21" s="6" t="s">
        <v>108</v>
      </c>
      <c r="I21" s="7" t="s">
        <v>109</v>
      </c>
      <c r="J21" s="7">
        <v>1995</v>
      </c>
      <c r="K21" s="7" t="s">
        <v>110</v>
      </c>
      <c r="L21" s="11">
        <v>8000000</v>
      </c>
      <c r="M21" s="36">
        <v>6000000</v>
      </c>
      <c r="N21" s="8" t="e">
        <f t="shared" si="4"/>
        <v>#REF!</v>
      </c>
      <c r="O21" s="8"/>
      <c r="P21" s="12"/>
      <c r="Q21" s="13">
        <v>223000</v>
      </c>
      <c r="R21" s="13">
        <v>111500</v>
      </c>
      <c r="S21" s="13">
        <v>1600</v>
      </c>
      <c r="T21" s="13">
        <f t="shared" si="5"/>
        <v>336100</v>
      </c>
      <c r="U21" s="13">
        <v>0.018</v>
      </c>
      <c r="V21" s="13">
        <f t="shared" si="0"/>
        <v>0</v>
      </c>
      <c r="W21" s="14">
        <f t="shared" si="2"/>
        <v>0</v>
      </c>
      <c r="X21" s="14">
        <f t="shared" si="3"/>
        <v>0</v>
      </c>
      <c r="Y21" s="8">
        <v>42212</v>
      </c>
      <c r="Z21" s="8"/>
    </row>
    <row r="22" spans="1:26" s="15" customFormat="1" ht="12" customHeight="1">
      <c r="A22" s="22">
        <v>18</v>
      </c>
      <c r="B22" s="5">
        <v>1604075</v>
      </c>
      <c r="C22" s="6" t="s">
        <v>111</v>
      </c>
      <c r="D22" s="6" t="s">
        <v>59</v>
      </c>
      <c r="E22" s="6" t="s">
        <v>112</v>
      </c>
      <c r="F22" s="6">
        <v>675026</v>
      </c>
      <c r="G22" s="6" t="s">
        <v>113</v>
      </c>
      <c r="H22" s="6" t="s">
        <v>50</v>
      </c>
      <c r="I22" s="7" t="s">
        <v>114</v>
      </c>
      <c r="J22" s="7">
        <v>2000</v>
      </c>
      <c r="K22" s="7" t="s">
        <v>52</v>
      </c>
      <c r="L22" s="11">
        <v>60000000</v>
      </c>
      <c r="M22" s="36">
        <v>35000000</v>
      </c>
      <c r="N22" s="8" t="e">
        <f t="shared" si="4"/>
        <v>#REF!</v>
      </c>
      <c r="O22" s="8"/>
      <c r="P22" s="12"/>
      <c r="Q22" s="13">
        <v>292733</v>
      </c>
      <c r="R22" s="13">
        <v>146367</v>
      </c>
      <c r="S22" s="13">
        <v>1600</v>
      </c>
      <c r="T22" s="13">
        <f t="shared" si="5"/>
        <v>440700</v>
      </c>
      <c r="U22" s="13">
        <v>0.018</v>
      </c>
      <c r="V22" s="13">
        <f t="shared" si="0"/>
        <v>0</v>
      </c>
      <c r="W22" s="14">
        <f t="shared" si="2"/>
        <v>0</v>
      </c>
      <c r="X22" s="14">
        <f t="shared" si="3"/>
        <v>0</v>
      </c>
      <c r="Y22" s="8">
        <v>42212</v>
      </c>
      <c r="Z22" s="8"/>
    </row>
    <row r="23" spans="1:26" s="15" customFormat="1" ht="12" customHeight="1">
      <c r="A23" s="22">
        <v>19</v>
      </c>
      <c r="B23" s="5">
        <v>1607005</v>
      </c>
      <c r="C23" s="6" t="s">
        <v>115</v>
      </c>
      <c r="D23" s="6" t="s">
        <v>59</v>
      </c>
      <c r="E23" s="6" t="s">
        <v>116</v>
      </c>
      <c r="F23" s="6">
        <v>207361</v>
      </c>
      <c r="G23" s="6" t="s">
        <v>117</v>
      </c>
      <c r="H23" s="6" t="s">
        <v>50</v>
      </c>
      <c r="I23" s="7" t="s">
        <v>118</v>
      </c>
      <c r="J23" s="7">
        <v>1993</v>
      </c>
      <c r="K23" s="7" t="s">
        <v>45</v>
      </c>
      <c r="L23" s="11">
        <v>9900000</v>
      </c>
      <c r="M23" s="36">
        <v>9000000</v>
      </c>
      <c r="N23" s="8" t="e">
        <f t="shared" si="4"/>
        <v>#REF!</v>
      </c>
      <c r="O23" s="8"/>
      <c r="P23" s="12"/>
      <c r="Q23" s="13">
        <v>369800</v>
      </c>
      <c r="R23" s="13">
        <v>184900</v>
      </c>
      <c r="S23" s="13">
        <v>1600</v>
      </c>
      <c r="T23" s="13">
        <f t="shared" si="5"/>
        <v>556300</v>
      </c>
      <c r="U23" s="13">
        <v>0.018</v>
      </c>
      <c r="V23" s="13">
        <f t="shared" si="0"/>
        <v>0</v>
      </c>
      <c r="W23" s="14">
        <f t="shared" si="2"/>
        <v>0</v>
      </c>
      <c r="X23" s="14">
        <f t="shared" si="3"/>
        <v>0</v>
      </c>
      <c r="Y23" s="8">
        <v>42212</v>
      </c>
      <c r="Z23" s="8"/>
    </row>
    <row r="24" spans="1:26" s="19" customFormat="1" ht="12" customHeight="1">
      <c r="A24" s="22">
        <v>20</v>
      </c>
      <c r="B24" s="5">
        <v>56001136</v>
      </c>
      <c r="C24" s="16" t="s">
        <v>31</v>
      </c>
      <c r="D24" s="16" t="s">
        <v>119</v>
      </c>
      <c r="E24" s="16" t="s">
        <v>120</v>
      </c>
      <c r="F24" s="16" t="s">
        <v>122</v>
      </c>
      <c r="G24" s="16" t="s">
        <v>123</v>
      </c>
      <c r="H24" s="17" t="s">
        <v>124</v>
      </c>
      <c r="I24" s="16" t="s">
        <v>121</v>
      </c>
      <c r="J24" s="7">
        <v>2013</v>
      </c>
      <c r="K24" s="18"/>
      <c r="L24" s="11">
        <v>90650000</v>
      </c>
      <c r="M24" s="36">
        <v>75400000</v>
      </c>
      <c r="N24" s="8" t="e">
        <f t="shared" si="4"/>
        <v>#REF!</v>
      </c>
      <c r="O24" s="8"/>
      <c r="P24" s="12"/>
      <c r="Q24" s="13">
        <v>369800</v>
      </c>
      <c r="R24" s="13">
        <v>184900</v>
      </c>
      <c r="S24" s="13">
        <v>1600</v>
      </c>
      <c r="T24" s="13">
        <f aca="true" t="shared" si="6" ref="T24:T29">SUM(Q24:S24)</f>
        <v>556300</v>
      </c>
      <c r="U24" s="13">
        <v>0.018</v>
      </c>
      <c r="V24" s="13">
        <f t="shared" si="0"/>
        <v>0</v>
      </c>
      <c r="W24" s="14">
        <f t="shared" si="2"/>
        <v>0</v>
      </c>
      <c r="X24" s="14">
        <f t="shared" si="3"/>
        <v>0</v>
      </c>
      <c r="Y24" s="47">
        <v>42195</v>
      </c>
      <c r="Z24" s="47"/>
    </row>
    <row r="25" spans="1:26" s="15" customFormat="1" ht="12" customHeight="1">
      <c r="A25" s="22">
        <v>21</v>
      </c>
      <c r="B25" s="5">
        <v>6401194</v>
      </c>
      <c r="C25" s="16" t="s">
        <v>31</v>
      </c>
      <c r="D25" s="16" t="s">
        <v>39</v>
      </c>
      <c r="E25" s="16"/>
      <c r="F25" s="16" t="s">
        <v>126</v>
      </c>
      <c r="G25" s="17" t="s">
        <v>127</v>
      </c>
      <c r="H25" s="17" t="s">
        <v>74</v>
      </c>
      <c r="I25" s="16" t="s">
        <v>125</v>
      </c>
      <c r="J25" s="7">
        <v>2013</v>
      </c>
      <c r="K25" s="20"/>
      <c r="L25" s="11">
        <v>76880000</v>
      </c>
      <c r="M25" s="36">
        <v>63400000</v>
      </c>
      <c r="N25" s="8" t="e">
        <f t="shared" si="4"/>
        <v>#REF!</v>
      </c>
      <c r="O25" s="8"/>
      <c r="P25" s="12"/>
      <c r="Q25" s="13">
        <v>369800</v>
      </c>
      <c r="R25" s="13"/>
      <c r="S25" s="13"/>
      <c r="T25" s="13"/>
      <c r="U25" s="13">
        <v>0.018</v>
      </c>
      <c r="V25" s="13">
        <f t="shared" si="0"/>
        <v>0</v>
      </c>
      <c r="W25" s="14">
        <f t="shared" si="2"/>
        <v>0</v>
      </c>
      <c r="X25" s="14">
        <f t="shared" si="3"/>
        <v>0</v>
      </c>
      <c r="Y25" s="47">
        <v>42208</v>
      </c>
      <c r="Z25" s="47"/>
    </row>
    <row r="26" spans="1:26" s="15" customFormat="1" ht="12" customHeight="1">
      <c r="A26" s="22">
        <v>22</v>
      </c>
      <c r="B26" s="5">
        <v>6401176</v>
      </c>
      <c r="C26" s="16" t="s">
        <v>31</v>
      </c>
      <c r="D26" s="16" t="s">
        <v>39</v>
      </c>
      <c r="E26" s="16"/>
      <c r="F26" s="16" t="s">
        <v>129</v>
      </c>
      <c r="G26" s="16" t="s">
        <v>130</v>
      </c>
      <c r="H26" s="17" t="s">
        <v>74</v>
      </c>
      <c r="I26" s="16" t="s">
        <v>128</v>
      </c>
      <c r="J26" s="7">
        <v>2013</v>
      </c>
      <c r="K26" s="20"/>
      <c r="L26" s="11">
        <v>33380800</v>
      </c>
      <c r="M26" s="36">
        <v>26300000</v>
      </c>
      <c r="N26" s="8" t="e">
        <f t="shared" si="4"/>
        <v>#REF!</v>
      </c>
      <c r="O26" s="8"/>
      <c r="P26" s="12"/>
      <c r="Q26" s="13"/>
      <c r="R26" s="13"/>
      <c r="S26" s="13"/>
      <c r="T26" s="13">
        <f t="shared" si="6"/>
        <v>0</v>
      </c>
      <c r="U26" s="13">
        <v>0.018</v>
      </c>
      <c r="V26" s="13">
        <f t="shared" si="0"/>
        <v>0</v>
      </c>
      <c r="W26" s="14">
        <f t="shared" si="2"/>
        <v>0</v>
      </c>
      <c r="X26" s="14">
        <f t="shared" si="3"/>
        <v>0</v>
      </c>
      <c r="Y26" s="47">
        <v>42208</v>
      </c>
      <c r="Z26" s="47"/>
    </row>
    <row r="27" spans="1:26" s="15" customFormat="1" ht="12" customHeight="1">
      <c r="A27" s="22">
        <v>23</v>
      </c>
      <c r="B27" s="23">
        <v>1626093</v>
      </c>
      <c r="C27" s="24" t="s">
        <v>132</v>
      </c>
      <c r="D27" s="24" t="s">
        <v>59</v>
      </c>
      <c r="E27" s="24" t="s">
        <v>133</v>
      </c>
      <c r="F27" s="24" t="s">
        <v>134</v>
      </c>
      <c r="G27" s="24" t="s">
        <v>135</v>
      </c>
      <c r="H27" s="25" t="s">
        <v>50</v>
      </c>
      <c r="I27" s="24" t="s">
        <v>136</v>
      </c>
      <c r="J27" s="26">
        <v>2014</v>
      </c>
      <c r="K27" s="27">
        <v>9800</v>
      </c>
      <c r="L27" s="28">
        <v>189147200</v>
      </c>
      <c r="M27" s="37">
        <v>145300000</v>
      </c>
      <c r="N27" s="8" t="e">
        <f t="shared" si="4"/>
        <v>#REF!</v>
      </c>
      <c r="O27" s="8"/>
      <c r="P27" s="12"/>
      <c r="Q27" s="13"/>
      <c r="R27" s="13"/>
      <c r="S27" s="13"/>
      <c r="T27" s="13">
        <f t="shared" si="6"/>
        <v>0</v>
      </c>
      <c r="U27" s="13">
        <v>0.018</v>
      </c>
      <c r="V27" s="30">
        <v>2245230</v>
      </c>
      <c r="W27" s="14">
        <f t="shared" si="2"/>
        <v>359236.8</v>
      </c>
      <c r="X27" s="14">
        <f t="shared" si="3"/>
        <v>2604466.8</v>
      </c>
      <c r="Y27" s="29">
        <v>42066</v>
      </c>
      <c r="Z27" s="29"/>
    </row>
    <row r="28" spans="1:26" s="15" customFormat="1" ht="12" customHeight="1">
      <c r="A28" s="22">
        <v>24</v>
      </c>
      <c r="B28" s="23">
        <v>8817058</v>
      </c>
      <c r="C28" s="24" t="s">
        <v>25</v>
      </c>
      <c r="D28" s="24" t="s">
        <v>137</v>
      </c>
      <c r="E28" s="24" t="s">
        <v>138</v>
      </c>
      <c r="F28" s="24" t="s">
        <v>139</v>
      </c>
      <c r="G28" s="24" t="s">
        <v>140</v>
      </c>
      <c r="H28" s="25" t="s">
        <v>142</v>
      </c>
      <c r="I28" s="24" t="s">
        <v>141</v>
      </c>
      <c r="J28" s="26">
        <v>2014</v>
      </c>
      <c r="K28" s="27">
        <v>650</v>
      </c>
      <c r="L28" s="28">
        <v>17155173</v>
      </c>
      <c r="M28" s="37">
        <v>17155173</v>
      </c>
      <c r="N28" s="8" t="e">
        <f t="shared" si="4"/>
        <v>#REF!</v>
      </c>
      <c r="O28" s="8"/>
      <c r="P28" s="12"/>
      <c r="Q28" s="13"/>
      <c r="R28" s="13"/>
      <c r="S28" s="13"/>
      <c r="T28" s="13"/>
      <c r="U28" s="13">
        <v>0.018</v>
      </c>
      <c r="V28" s="30">
        <v>174278</v>
      </c>
      <c r="W28" s="14">
        <f t="shared" si="2"/>
        <v>27884.48</v>
      </c>
      <c r="X28" s="14">
        <f t="shared" si="3"/>
        <v>202162.48</v>
      </c>
      <c r="Y28" s="29">
        <v>42126</v>
      </c>
      <c r="Z28" s="29"/>
    </row>
    <row r="29" spans="1:26" s="15" customFormat="1" ht="12" customHeight="1">
      <c r="A29" s="22">
        <v>25</v>
      </c>
      <c r="B29" s="23">
        <v>8817058</v>
      </c>
      <c r="C29" s="24" t="s">
        <v>25</v>
      </c>
      <c r="D29" s="24" t="s">
        <v>137</v>
      </c>
      <c r="E29" s="24" t="s">
        <v>138</v>
      </c>
      <c r="F29" s="24" t="s">
        <v>143</v>
      </c>
      <c r="G29" s="24" t="s">
        <v>144</v>
      </c>
      <c r="H29" s="25" t="s">
        <v>142</v>
      </c>
      <c r="I29" s="24" t="s">
        <v>145</v>
      </c>
      <c r="J29" s="26">
        <v>2014</v>
      </c>
      <c r="K29" s="27">
        <v>650</v>
      </c>
      <c r="L29" s="28">
        <v>17155173</v>
      </c>
      <c r="M29" s="37">
        <v>17155173</v>
      </c>
      <c r="N29" s="8" t="e">
        <f t="shared" si="4"/>
        <v>#REF!</v>
      </c>
      <c r="O29" s="8"/>
      <c r="P29" s="12"/>
      <c r="Q29" s="13"/>
      <c r="R29" s="13"/>
      <c r="S29" s="13"/>
      <c r="T29" s="13">
        <f t="shared" si="6"/>
        <v>0</v>
      </c>
      <c r="U29" s="13">
        <v>0.018</v>
      </c>
      <c r="V29" s="30">
        <v>174278</v>
      </c>
      <c r="W29" s="14">
        <f t="shared" si="2"/>
        <v>27884.48</v>
      </c>
      <c r="X29" s="14">
        <f t="shared" si="3"/>
        <v>202162.48</v>
      </c>
      <c r="Y29" s="29">
        <v>42126</v>
      </c>
      <c r="Z29" s="29"/>
    </row>
    <row r="30" spans="1:26" s="15" customFormat="1" ht="12" customHeight="1">
      <c r="A30" s="39">
        <v>26</v>
      </c>
      <c r="B30" s="40">
        <v>8817120</v>
      </c>
      <c r="C30" s="41" t="s">
        <v>25</v>
      </c>
      <c r="D30" s="41" t="s">
        <v>137</v>
      </c>
      <c r="E30" s="41" t="s">
        <v>146</v>
      </c>
      <c r="F30" s="41" t="s">
        <v>147</v>
      </c>
      <c r="G30" s="41" t="s">
        <v>148</v>
      </c>
      <c r="H30" s="42" t="s">
        <v>149</v>
      </c>
      <c r="I30" s="41" t="s">
        <v>150</v>
      </c>
      <c r="J30" s="43">
        <v>2015</v>
      </c>
      <c r="K30" s="44">
        <v>124</v>
      </c>
      <c r="L30" s="45">
        <v>3890000</v>
      </c>
      <c r="M30" s="46">
        <v>3890000</v>
      </c>
      <c r="N30" s="47" t="e">
        <f t="shared" si="4"/>
        <v>#REF!</v>
      </c>
      <c r="O30" s="47"/>
      <c r="P30" s="48"/>
      <c r="Q30" s="33"/>
      <c r="R30" s="34"/>
      <c r="S30" s="34"/>
      <c r="T30" s="34"/>
      <c r="U30" s="33">
        <v>0.018</v>
      </c>
      <c r="V30" s="35">
        <f>U30*L30</f>
        <v>70020</v>
      </c>
      <c r="W30" s="14">
        <f t="shared" si="2"/>
        <v>11203.2</v>
      </c>
      <c r="X30" s="14">
        <f t="shared" si="3"/>
        <v>81223.2</v>
      </c>
      <c r="Y30" s="29">
        <v>42565</v>
      </c>
      <c r="Z30" s="29"/>
    </row>
    <row r="31" spans="1:26" s="15" customFormat="1" ht="12" customHeight="1">
      <c r="A31" s="49">
        <v>27</v>
      </c>
      <c r="B31" s="40">
        <v>6406123</v>
      </c>
      <c r="C31" s="41" t="s">
        <v>152</v>
      </c>
      <c r="D31" s="41" t="s">
        <v>39</v>
      </c>
      <c r="E31" s="41"/>
      <c r="F31" s="41" t="s">
        <v>154</v>
      </c>
      <c r="G31" s="41" t="s">
        <v>153</v>
      </c>
      <c r="H31" s="42" t="s">
        <v>50</v>
      </c>
      <c r="I31" s="41" t="s">
        <v>155</v>
      </c>
      <c r="J31" s="43">
        <v>2014</v>
      </c>
      <c r="K31" s="45">
        <v>2500</v>
      </c>
      <c r="L31" s="45">
        <v>98391150</v>
      </c>
      <c r="M31" s="46">
        <v>78400000</v>
      </c>
      <c r="N31" s="50">
        <v>41972</v>
      </c>
      <c r="O31" s="50"/>
      <c r="P31" s="48"/>
      <c r="Q31" s="35"/>
      <c r="R31" s="34"/>
      <c r="S31" s="34"/>
      <c r="T31" s="34"/>
      <c r="U31" s="35"/>
      <c r="V31" s="35"/>
      <c r="W31" s="38"/>
      <c r="X31" s="38"/>
      <c r="Y31" s="29">
        <v>42084</v>
      </c>
      <c r="Z31" s="29"/>
    </row>
    <row r="32" spans="1:26" s="10" customFormat="1" ht="18" customHeight="1" thickBot="1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32">
        <f>SUM(V5:V26)</f>
        <v>0</v>
      </c>
      <c r="W32" s="32">
        <f t="shared" si="2"/>
        <v>0</v>
      </c>
      <c r="X32" s="32">
        <f t="shared" si="3"/>
        <v>0</v>
      </c>
      <c r="Y32" s="32"/>
      <c r="Z32" s="32"/>
    </row>
    <row r="34" ht="11.25">
      <c r="M34" s="51">
        <f>SUM(M5:M31)</f>
        <v>1149600355</v>
      </c>
    </row>
  </sheetData>
  <sheetProtection/>
  <mergeCells count="26">
    <mergeCell ref="A2:X2"/>
    <mergeCell ref="N3:P3"/>
    <mergeCell ref="A32:U32"/>
    <mergeCell ref="Y3:Z3"/>
    <mergeCell ref="Y2:Z2"/>
    <mergeCell ref="V3:V4"/>
    <mergeCell ref="W3:W4"/>
    <mergeCell ref="X3:X4"/>
    <mergeCell ref="U3:U4"/>
    <mergeCell ref="Q3:Q4"/>
    <mergeCell ref="R3:R4"/>
    <mergeCell ref="S3:S4"/>
    <mergeCell ref="T3:T4"/>
    <mergeCell ref="J3:J4"/>
    <mergeCell ref="K3:K4"/>
    <mergeCell ref="L3:L4"/>
    <mergeCell ref="M3:M4"/>
    <mergeCell ref="I3:I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Evolution V2</dc:creator>
  <cp:keywords/>
  <dc:description/>
  <cp:lastModifiedBy>Proveedor</cp:lastModifiedBy>
  <dcterms:created xsi:type="dcterms:W3CDTF">2013-05-20T21:52:41Z</dcterms:created>
  <dcterms:modified xsi:type="dcterms:W3CDTF">2014-09-22T19:15:06Z</dcterms:modified>
  <cp:category/>
  <cp:version/>
  <cp:contentType/>
  <cp:contentStatus/>
</cp:coreProperties>
</file>