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65221" windowWidth="3375" windowHeight="8160" activeTab="0"/>
  </bookViews>
  <sheets>
    <sheet name="CUADRO" sheetId="1" r:id="rId1"/>
    <sheet name="Hoja1" sheetId="2" r:id="rId2"/>
  </sheets>
  <externalReferences>
    <externalReference r:id="rId5"/>
  </externalReferences>
  <definedNames>
    <definedName name="_xlnm.Print_Area" localSheetId="0">'CUADRO'!$A$1:$G$82</definedName>
  </definedNames>
  <calcPr fullCalcOnLoad="1"/>
</workbook>
</file>

<file path=xl/sharedStrings.xml><?xml version="1.0" encoding="utf-8"?>
<sst xmlns="http://schemas.openxmlformats.org/spreadsheetml/2006/main" count="150" uniqueCount="68">
  <si>
    <t>ITEM</t>
  </si>
  <si>
    <t>ACTIVIDAD</t>
  </si>
  <si>
    <t>SENDEROS</t>
  </si>
  <si>
    <t>TRIBUNAS (2.4 x 24 MT)</t>
  </si>
  <si>
    <t>DESCRIPCION</t>
  </si>
  <si>
    <t>ADMINISTRACION</t>
  </si>
  <si>
    <t>UTILIDAD</t>
  </si>
  <si>
    <t>IVA SOBRE LA UTILIDAD</t>
  </si>
  <si>
    <t>UND</t>
  </si>
  <si>
    <t>CANT.</t>
  </si>
  <si>
    <t>VALOR UNITARIO</t>
  </si>
  <si>
    <t>VALOR TOTAL</t>
  </si>
  <si>
    <t>VALOR CAPITULO</t>
  </si>
  <si>
    <t>LOCALIZACIÓN Y REPLANTEO, INCLUYE TOPOGRAFÍA</t>
  </si>
  <si>
    <t>M2</t>
  </si>
  <si>
    <t>EXCAVACIÓN MECÁNICA, INCLUYE DESCAPOTE Y RETIRO DENTRO DE LA UMNG</t>
  </si>
  <si>
    <t>M3</t>
  </si>
  <si>
    <t>SUMINISTRO E INSTALACIÓN DE GEOTEXTIL TEJIDO T2400</t>
  </si>
  <si>
    <t>SUMINISTRO E INSTALACIÓN DE ADOQUIN PEATONAL DE ARCILLA 20X10X4,5 CM, INCLUYE CONFINAMIENTOS TRANSVERSALES CADA 6 m. maximo</t>
  </si>
  <si>
    <t>SUMINISTRO E INSTALACIÓN DE BORDILLO PREFABRICADO TIPO A-80 0.80X0.15X0.40 M. INCLUYE EXCAVACIÓN Y COLOCACIÓN DE BASE EN MORTERO 1:4 PARA ASIENTO DE 5 CM DE ESPESOR</t>
  </si>
  <si>
    <t>ML</t>
  </si>
  <si>
    <t>SUMINISTRO E INSTALACIÓN DE CAÑUELA PREFABRICADA EN CONCRETO TIPO A-120, SOBRE MORTERO 1:6 Y JUNTA EN MORTERO 1:4, INCLUYE EXCAVACIÓN</t>
  </si>
  <si>
    <t>BANCA TIPO M-31 MODIFICADA SIN ESPALDAR</t>
  </si>
  <si>
    <t>UN</t>
  </si>
  <si>
    <t>ARENA DE PEÑA (INCLUYE SUMINISTRO, TRANSPORTE Y COLOCACIÓN)</t>
  </si>
  <si>
    <t>NIVELACION SUBRASANTE</t>
  </si>
  <si>
    <t>COMPACTACION SUBRASANTE</t>
  </si>
  <si>
    <t>RELLENOS COMPACTADOS CON MATERIAL DE EXCAVACIÓN</t>
  </si>
  <si>
    <t>EMPRADIZACION ( INCLUTE 5 CM DE TIERRA NEGRA)</t>
  </si>
  <si>
    <t>SUMINISTRO Y EXTENDIDA DE RAJÓN PARA MEJORAMIENTO TERRENO</t>
  </si>
  <si>
    <t>SUMINISTRO E INSTALACIÓN DE SUBBASE GRANULAR TIPO B-400 DEBIDAMENTE COMPACTADO PARA TRIBUNAS</t>
  </si>
  <si>
    <t>Tribunas de 24 ml de longitud: conformada por tres (3) niveles de graderías o escalones de 33, 66 y 99 cm de altura por 80 cm de ancho cada una, se construirán en mampostería estuctural formando un cajon cerrado, tendrá un cimiento en vigas de concreto reforzado 3000 psi (longitudinales y transversales) apoyado sobre una base de recebo compactado, cada gradería tendrá 33 cm de altura por 80 cm de ancho, conformada por placas estructurales de 80 cm de ancho por 8 cm de espesor en concreto reforzado 3000 psi apoyadas en sus extremos sobre tabiques en mampostería estructural separados cada 3 mts, con sus respectivas dovelas, incluye vigas longitudinales y malla electrosoldada M-084, las vigas quedarán con acabado a la vista, las contrahuellas se llenarán con ladrillo estructural. Para el precio se tomara una sección de grada de 1 mt de ancho por 80 cm de profundidad con una altura promedio de 66 cm. incluye remates laterales en mampostería estructural con junta enrasada. El acero de refuerzo de los elementos en concreto se deben incluir en este ítem. El concreto debe quedar a la vista, afinado y bordes redondeados. La mampostería deberá quedar a la vista, con lavado e impemermeabilización</t>
  </si>
  <si>
    <t>SISTEMA DRENAJE AGUAS LLUVIAS Y FILTROS PARA CANCHAS Y SENDEROS (INCLUYE TOPOGRAFÍA)</t>
  </si>
  <si>
    <t>EXCAVACIÓN MANUAL PARA ZANJAS, ALTURA VARIABLE, INCLUYE RETIRO DE MATERIAL SOBRANTE DISPOSICIÓN DENTRO DE LA UMNG</t>
  </si>
  <si>
    <t>TUBERIA AGUAS LLUVIAS PVC-S DE 4", INLCUYE ACCESORIOS</t>
  </si>
  <si>
    <t>TUBERIA AGUAS LLUVIAS PVC-S DE 6", INLCUYE ACCESORIOS</t>
  </si>
  <si>
    <t>CAJAS DE INSPECCIÓN DE 60 X 60 CM X 80 CM DE PROFUNDIDAD PROMEDIO, CON TAPA DE CONCRETO, TERMINADA</t>
  </si>
  <si>
    <t>CAJAS DE INSPECCIÓN DE 70 X 70 CM X 80 CM DE PROFUNDIDAD PROMEDIO, CON TAPA DE CONCRETO, TERMINADA</t>
  </si>
  <si>
    <t>CAJAS DE INSPECCIÓN DE 80 X 80 CM X 80 CM DE PROFUNDIDAD PROMEDIO, CON TAPA DE CONCRETO, TERMINADA</t>
  </si>
  <si>
    <t>SUMINISTRO E INSTALACIÓN DE SUBBASE GRANULAR TIPO B-400 DEBIDAMENTE COMPACTADO CON CILINDRO, HASTA LOGRAR EL 95% DEL PROCTOR MODIFICADO</t>
  </si>
  <si>
    <t>IMPRIMACIÓN CON ASFALTO DE LIGA DE ROMPIMIENTO LENTO</t>
  </si>
  <si>
    <t>CAPA DE RODADURA ASFALTICA MDC-II DE 5 CM CALIENTE DE PLANTA DEBIDAMENTE COMPACTA CON CILINDRO (SIN EMPOZAMIENTOS)</t>
  </si>
  <si>
    <t>SUMINISTRO E INSTALACIÓN DE BORDILLO PREFABRICADO EN CONCRETO TIPO A-80 0.80X0.15X0.40 M. PARA ENCOFRAR EL ASFALTO, INCLUYE EXCAVACIÓN Y LA COLOCACIÓN DE BASE EN MORTERO 1:4 PARA ASIENTO DEL BORDILLO DE 5 CM DE ESPESOR</t>
  </si>
  <si>
    <t>JGO</t>
  </si>
  <si>
    <t>TOTAL COSTOS DIRECTOS</t>
  </si>
  <si>
    <t xml:space="preserve">IMPREVISTOS </t>
  </si>
  <si>
    <t>TOTAL PROPUESTA</t>
  </si>
  <si>
    <t>CANCHA MULTIPLE</t>
  </si>
  <si>
    <t>SELLO DE RAJON EN MATERIAL GRANULAR</t>
  </si>
  <si>
    <t>SUMINISTRO E INSTALACION NANUAL DE RAJÓN PARA MEJORAMIENTO TERRENO</t>
  </si>
  <si>
    <t>CANTIDADES / VALORES</t>
  </si>
  <si>
    <t>PRESUPUESTO DE OBRA</t>
  </si>
  <si>
    <t>SUMINISTRO E INSTALACIÓN DE SUBBASE GRANULAR TIPO B-600 DEBIDAMENTE COMPACTADO CON CILINDRO, HASTA LOGRAR EL 95% DEL PROCTOR MODIFICADO</t>
  </si>
  <si>
    <t xml:space="preserve">RECUBRIMIENTO SINTÉTICO EN SISTEMA PLEXICUSHION  Incluye aplicar una capa de primer y arena, corregir empozamientos con una capa de plexipave patch binder o similar de mejor calidad , aplicación de una capa de plexipave acrylic resurfacer o similar de mejor calidad con arenilla d </t>
  </si>
  <si>
    <t>SUMINISTRO E INSTALACION DE CERRAMIENTO EN MALLA ESLABONADA PLASTIFICADA CALIBRE 10 Y HUECOS DE 2"X2", INSTALADA Y TEMPLADA CON MALA CATE- INCLUYE DIAGONALES METALICAS PARA RIGIDIZAR LA MALLA</t>
  </si>
  <si>
    <t>SUMINISTRO E INSTALACION DE CERRAMIENTO CONTRAIMPACTO - SECCION INFERIOR EN LOS DOS EXTREMOS (DETRÁS DE LOS ARCOS) H= 2,20 M</t>
  </si>
  <si>
    <t>SUMINISTRO E INSTALACION DE DADOS EN CONCRETO REFORZADO 3000 PSI DE 0.50 X 0.50 X 0.6 MT PARA BASES DE TUBOS, INCLUYE CAMISA EN TUBO GALVANIZADO DE 3 1/2" PARA TORRES MULTIPLES FIJAS</t>
  </si>
  <si>
    <t>CANCHA BALONCESTO</t>
  </si>
  <si>
    <t>SUMINISTRO E INSTALACION DE DADOS EN CONCRETO REFORZADO 3000 PSI DE 0.50 X 0.50 X 0.6 MT PARA BASES DE TUBOS, INCLUYE CAMISA EN TUBO GALVANIZADO DE 3 1/2" PARA TORRES BALONCESTO</t>
  </si>
  <si>
    <t>SUMINISTRO E INSTALACION DE IMPLMENTOS DEPORTIVOS, TORRES MULTIPLES FIJAS , CON BRAZOS SUPERIORES PARA SOPORTAR EL TABLERO DE BALONCESTO EN (INCLUYES AROS)Y DEMARCACION REGLAMENTARIA) LAMINA DE ACRILICO DE 10 MM DE ESPESOR, FIJADO EN BASES DE CONCRETO-  Todos los elementos galvanizados serán pintados con base wash primer en y pintura esmalte verde y los metálicos con anticorrosivo y esmalte.</t>
  </si>
  <si>
    <t>SUMINISTRO E INSTALACION DE CERRAMIENTO EN MALLA ESLABONADA PLASTIFICADA CALIBRE 10 Y HUECOS DE 2"X2", INSTALADA Y TEMPLADA CON MALA CATE- INCLUYE DIAGONALES METALICAS PARA RIGIDIZAR LA MALLA,  Todos los elementos galvanizados serán pintados con base wash primer en y pintura esmalte verde y los metálicos con anticorrosivo y esmalte.</t>
  </si>
  <si>
    <t>SUMINISTRO E INSTALACION DE CERRAMIENTO CONTRAIMPACTO - SECCION INFERIOR EN LOS DOS EXTREMOS (DETRÁS DE LOS ARCOS) H= 2,20 M-  Todos los elementos galvanizados serán pintados con base wash primer en y pintura esmalte verde y los metálicos con anticorrosivo y esmalte.</t>
  </si>
  <si>
    <t>SUMINISTRO E INSTALACION DE IMPLEMENTOS DEPORTIVOS, TUBOS Y MALLAS DE VOLLEY BALL CON SUS RESPECTIVAS ARGOLLAS PARA LA MALLA DE JUEGO, LA CUAL IRA EN NYLON, CON CINTA PERIMETRAL Y CONS SUS RESPECTIVAS GUAYAS PARA TENSIONARLAS, CON MECANISMOS DE TENSION CON MANIBELAS- Todos los elementos galvanizados serán pintados con base wash primer en y pintura esmalte verde y los metálicos con anticorrosivo y esmalte.</t>
  </si>
  <si>
    <t>SUMINISTRO E INSTALACION DE IMPLEMENTOS DEPORTIVOS, TORRES MULTIPLES FIJAS CON ARCO DE MICROFUTBOL REGLAMENTARIO DE 3MT, ANCHO DE 2 MT DE ALTO, CON BRAZOS SUPERIORES PARA SOPORTAR EL TABLERO DE BALONCESTO EN LAMINA DE ACRILICO DE 10 MM DE ESPESOR( INCLUYE AROS Y MARCACIN REGLAMENTARIA), FIJADO EN BASES DE CONCRETO- Todos los elementos galvanizados serán pintados con base wash primer en y pintura esmalte verde y los metálicos con anticorrosivo y esmalte.</t>
  </si>
  <si>
    <t>SUMINISTRO E INSTALACIÓN DE SUBBASE GRANULAR TIPO B-600 DEBIDAMENTE COMPACTADO PARA SENDEROS</t>
  </si>
  <si>
    <t>FILTRO PERIMETRAL PARA LAS CANCHAS  Y SENDEROS EN GEODREN CON TUBERÍA DE DRENAJE DE 4": INCLUYE LA EXCAVACIÓN CON ANCHO MÍNIMO DE 30 CM HASTA 50 CM DE PROFUNDIDAD, GEODRÉN, TUBERÍA Y GRAVILLA DE RÍO HASTA CUBRIR LA EXCAVACIÓN</t>
  </si>
  <si>
    <t>INVITACION PUBLICA No. 009 DE 2012</t>
  </si>
  <si>
    <t>OBJETO: SELECCIÓN DEL CONTRATISTA PARA LA CONSTRUCCION DE DOS CANCHAS : UNA (01) CANCHA MULTIPLE Y UNA (01) CANCHA DE BASQUET BALL, SENDEROS Y SISTEMA DE DRENAJE DE AGUAS LLUVIAS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</si>
</sst>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_);_(* \(#,##0.0\);_(* &quot;-&quot;??_);_(@_)"/>
  </numFmts>
  <fonts count="41">
    <font>
      <sz val="11"/>
      <color theme="1"/>
      <name val="Calibri"/>
      <family val="2"/>
    </font>
    <font>
      <sz val="11"/>
      <color indexed="8"/>
      <name val="Calibri"/>
      <family val="2"/>
    </font>
    <font>
      <sz val="10"/>
      <name val="Arial"/>
      <family val="2"/>
    </font>
    <font>
      <b/>
      <sz val="9"/>
      <name val="Arial"/>
      <family val="2"/>
    </font>
    <font>
      <b/>
      <sz val="9"/>
      <color indexed="8"/>
      <name val="Arial"/>
      <family val="2"/>
    </font>
    <font>
      <b/>
      <sz val="12"/>
      <name val="Arial"/>
      <family val="2"/>
    </font>
    <font>
      <sz val="9"/>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theme="6"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style="medium"/>
      <right/>
      <top/>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top/>
      <bottom style="medium"/>
    </border>
    <border>
      <left/>
      <right/>
      <top/>
      <bottom style="medium"/>
    </border>
    <border>
      <left style="thin"/>
      <right/>
      <top/>
      <bottom style="thin"/>
    </border>
    <border>
      <left/>
      <right/>
      <top/>
      <bottom style="thin"/>
    </border>
    <border>
      <left/>
      <right style="thin"/>
      <top/>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5">
    <xf numFmtId="0" fontId="0" fillId="0" borderId="0" xfId="0" applyFont="1" applyAlignment="1">
      <alignment/>
    </xf>
    <xf numFmtId="0" fontId="2" fillId="0" borderId="10" xfId="53" applyFill="1" applyBorder="1" applyAlignment="1">
      <alignment wrapText="1"/>
      <protection/>
    </xf>
    <xf numFmtId="0" fontId="2" fillId="0" borderId="0" xfId="53" applyFill="1" applyBorder="1" applyAlignment="1">
      <alignment wrapText="1"/>
      <protection/>
    </xf>
    <xf numFmtId="0" fontId="2" fillId="0" borderId="11" xfId="53" applyFill="1" applyBorder="1" applyAlignment="1">
      <alignment horizontal="center" vertical="center" wrapText="1"/>
      <protection/>
    </xf>
    <xf numFmtId="0" fontId="2" fillId="0" borderId="0" xfId="53" applyFill="1" applyBorder="1" applyAlignment="1">
      <alignment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43" fontId="6" fillId="0" borderId="13" xfId="49" applyFont="1" applyFill="1" applyBorder="1" applyAlignment="1">
      <alignment horizontal="center" vertical="center" wrapText="1"/>
    </xf>
    <xf numFmtId="43" fontId="6" fillId="0" borderId="13" xfId="49" applyFont="1" applyFill="1" applyBorder="1" applyAlignment="1">
      <alignment vertical="center" wrapText="1"/>
    </xf>
    <xf numFmtId="43" fontId="2" fillId="33" borderId="0" xfId="53" applyNumberFormat="1" applyFill="1" applyBorder="1" applyAlignment="1">
      <alignment wrapText="1"/>
      <protection/>
    </xf>
    <xf numFmtId="43" fontId="2" fillId="33" borderId="0" xfId="49" applyFont="1" applyFill="1" applyBorder="1" applyAlignment="1">
      <alignment wrapText="1"/>
    </xf>
    <xf numFmtId="0" fontId="6" fillId="0" borderId="13" xfId="53" applyFont="1" applyFill="1" applyBorder="1" applyAlignment="1">
      <alignment vertical="center" wrapText="1"/>
      <protection/>
    </xf>
    <xf numFmtId="43" fontId="2" fillId="0" borderId="0" xfId="53" applyNumberFormat="1" applyFill="1" applyBorder="1" applyAlignment="1">
      <alignment wrapText="1"/>
      <protection/>
    </xf>
    <xf numFmtId="0" fontId="6" fillId="0" borderId="14" xfId="53" applyFont="1" applyFill="1" applyBorder="1" applyAlignment="1">
      <alignment horizontal="center" vertical="center" wrapText="1"/>
      <protection/>
    </xf>
    <xf numFmtId="0" fontId="6" fillId="0" borderId="15" xfId="53" applyFont="1" applyFill="1" applyBorder="1" applyAlignment="1">
      <alignment vertical="center" wrapText="1"/>
      <protection/>
    </xf>
    <xf numFmtId="0" fontId="6" fillId="0" borderId="15" xfId="53" applyFont="1" applyFill="1" applyBorder="1" applyAlignment="1">
      <alignment horizontal="center" vertical="center" wrapText="1"/>
      <protection/>
    </xf>
    <xf numFmtId="43" fontId="6" fillId="0" borderId="15" xfId="49" applyFont="1" applyFill="1" applyBorder="1" applyAlignment="1">
      <alignment horizontal="center" vertical="center" wrapText="1"/>
    </xf>
    <xf numFmtId="43" fontId="6" fillId="0" borderId="15" xfId="49" applyFont="1" applyFill="1" applyBorder="1" applyAlignment="1">
      <alignment vertical="center" wrapText="1"/>
    </xf>
    <xf numFmtId="0" fontId="6" fillId="0" borderId="16" xfId="53" applyFont="1" applyFill="1" applyBorder="1" applyAlignment="1">
      <alignment horizontal="center" vertical="center" wrapText="1"/>
      <protection/>
    </xf>
    <xf numFmtId="0" fontId="6" fillId="0" borderId="17" xfId="53" applyFont="1" applyFill="1" applyBorder="1" applyAlignment="1">
      <alignment vertical="center" wrapText="1"/>
      <protection/>
    </xf>
    <xf numFmtId="0" fontId="6" fillId="0" borderId="17" xfId="53" applyFont="1" applyFill="1" applyBorder="1" applyAlignment="1">
      <alignment horizontal="center" vertical="center" wrapText="1"/>
      <protection/>
    </xf>
    <xf numFmtId="43" fontId="6" fillId="0" borderId="17" xfId="49" applyFont="1" applyFill="1" applyBorder="1" applyAlignment="1">
      <alignment horizontal="center" vertical="center" wrapText="1"/>
    </xf>
    <xf numFmtId="43" fontId="6" fillId="0" borderId="17" xfId="49" applyFont="1" applyFill="1" applyBorder="1" applyAlignment="1">
      <alignment vertical="center" wrapText="1"/>
    </xf>
    <xf numFmtId="164" fontId="0" fillId="0" borderId="11" xfId="49" applyNumberFormat="1" applyFont="1" applyFill="1" applyBorder="1" applyAlignment="1">
      <alignment horizontal="center" vertical="center" wrapText="1"/>
    </xf>
    <xf numFmtId="0" fontId="2" fillId="0" borderId="0" xfId="53" applyFill="1" applyBorder="1" applyAlignment="1">
      <alignment horizontal="center" vertical="center" wrapText="1"/>
      <protection/>
    </xf>
    <xf numFmtId="43" fontId="0" fillId="0" borderId="0" xfId="49" applyFont="1" applyFill="1" applyBorder="1" applyAlignment="1">
      <alignment horizontal="center" vertical="center" wrapText="1"/>
    </xf>
    <xf numFmtId="43" fontId="0" fillId="0" borderId="0" xfId="49" applyFont="1" applyFill="1" applyBorder="1" applyAlignment="1">
      <alignment vertical="center" wrapText="1"/>
    </xf>
    <xf numFmtId="10" fontId="2" fillId="0" borderId="0" xfId="53" applyNumberFormat="1" applyFill="1" applyBorder="1" applyAlignment="1">
      <alignment vertical="center" wrapText="1"/>
      <protection/>
    </xf>
    <xf numFmtId="9" fontId="2" fillId="0" borderId="0" xfId="53" applyNumberFormat="1" applyFill="1" applyBorder="1" applyAlignment="1">
      <alignment wrapText="1"/>
      <protection/>
    </xf>
    <xf numFmtId="0" fontId="40" fillId="25" borderId="13" xfId="53" applyFont="1" applyFill="1" applyBorder="1" applyAlignment="1">
      <alignment vertical="center" wrapText="1"/>
      <protection/>
    </xf>
    <xf numFmtId="0" fontId="40" fillId="25" borderId="12"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43" fontId="6" fillId="35" borderId="13" xfId="49" applyFont="1" applyFill="1" applyBorder="1" applyAlignment="1">
      <alignment horizontal="center" vertical="center" wrapText="1"/>
    </xf>
    <xf numFmtId="0" fontId="6" fillId="35" borderId="13" xfId="53" applyFont="1" applyFill="1" applyBorder="1" applyAlignment="1">
      <alignment horizontal="center" vertical="center" wrapText="1"/>
      <protection/>
    </xf>
    <xf numFmtId="43" fontId="6" fillId="35" borderId="13" xfId="49" applyFont="1" applyFill="1" applyBorder="1" applyAlignment="1">
      <alignment vertical="center" wrapText="1"/>
    </xf>
    <xf numFmtId="43" fontId="3" fillId="35" borderId="13" xfId="49" applyFont="1" applyFill="1" applyBorder="1" applyAlignment="1">
      <alignment vertical="center" wrapText="1"/>
    </xf>
    <xf numFmtId="0" fontId="40" fillId="35" borderId="13" xfId="53" applyFont="1" applyFill="1" applyBorder="1" applyAlignment="1">
      <alignment vertical="center" wrapText="1"/>
      <protection/>
    </xf>
    <xf numFmtId="0" fontId="40" fillId="35" borderId="12" xfId="53" applyFont="1" applyFill="1" applyBorder="1" applyAlignment="1">
      <alignment horizontal="center" vertical="center" wrapText="1"/>
      <protection/>
    </xf>
    <xf numFmtId="9" fontId="3" fillId="35" borderId="18" xfId="49" applyNumberFormat="1" applyFont="1" applyFill="1" applyBorder="1" applyAlignment="1">
      <alignment horizontal="center" vertical="center" wrapText="1"/>
    </xf>
    <xf numFmtId="9" fontId="3" fillId="35" borderId="19" xfId="49" applyNumberFormat="1" applyFont="1" applyFill="1" applyBorder="1" applyAlignment="1">
      <alignment horizontal="center" vertical="center" wrapText="1"/>
    </xf>
    <xf numFmtId="43" fontId="3" fillId="35" borderId="20" xfId="49" applyFont="1" applyFill="1" applyBorder="1" applyAlignment="1">
      <alignment horizontal="center" vertical="center" wrapText="1"/>
    </xf>
    <xf numFmtId="43" fontId="6" fillId="35" borderId="21" xfId="49" applyFont="1" applyFill="1" applyBorder="1" applyAlignment="1">
      <alignment vertical="center" wrapText="1"/>
    </xf>
    <xf numFmtId="43" fontId="6" fillId="35" borderId="22" xfId="49" applyFont="1" applyFill="1" applyBorder="1" applyAlignment="1">
      <alignment vertical="center" wrapText="1"/>
    </xf>
    <xf numFmtId="43" fontId="3" fillId="35" borderId="23" xfId="49" applyFont="1" applyFill="1" applyBorder="1" applyAlignment="1">
      <alignment vertical="center" wrapText="1"/>
    </xf>
    <xf numFmtId="43" fontId="6" fillId="35" borderId="24" xfId="49" applyFont="1" applyFill="1" applyBorder="1" applyAlignment="1">
      <alignment horizontal="center" vertical="center" wrapText="1"/>
    </xf>
    <xf numFmtId="0" fontId="6" fillId="34" borderId="13" xfId="53" applyFont="1" applyFill="1" applyBorder="1" applyAlignment="1">
      <alignment vertical="center" wrapText="1"/>
      <protection/>
    </xf>
    <xf numFmtId="0" fontId="6" fillId="25" borderId="13" xfId="53" applyFont="1" applyFill="1" applyBorder="1" applyAlignment="1">
      <alignment horizontal="center" vertical="center" wrapText="1"/>
      <protection/>
    </xf>
    <xf numFmtId="43" fontId="6" fillId="25" borderId="13" xfId="49" applyFont="1" applyFill="1" applyBorder="1" applyAlignment="1">
      <alignment horizontal="center" vertical="center" wrapText="1"/>
    </xf>
    <xf numFmtId="43" fontId="6" fillId="25" borderId="13" xfId="49" applyFont="1" applyFill="1" applyBorder="1" applyAlignment="1">
      <alignment vertical="center" wrapText="1"/>
    </xf>
    <xf numFmtId="43" fontId="3" fillId="25" borderId="13" xfId="49" applyFont="1" applyFill="1" applyBorder="1" applyAlignment="1">
      <alignment vertical="center" wrapText="1"/>
    </xf>
    <xf numFmtId="0" fontId="3" fillId="35" borderId="12" xfId="53" applyFont="1" applyFill="1" applyBorder="1" applyAlignment="1">
      <alignment horizontal="center" vertical="center" wrapText="1"/>
      <protection/>
    </xf>
    <xf numFmtId="0" fontId="3" fillId="35" borderId="13" xfId="53" applyFont="1" applyFill="1" applyBorder="1" applyAlignment="1">
      <alignment horizontal="center" vertical="center" wrapText="1"/>
      <protection/>
    </xf>
    <xf numFmtId="43" fontId="3" fillId="35" borderId="13" xfId="49" applyFont="1" applyFill="1" applyBorder="1" applyAlignment="1">
      <alignment horizontal="center" vertical="center" wrapText="1"/>
    </xf>
    <xf numFmtId="0" fontId="3" fillId="25" borderId="13" xfId="53" applyFont="1" applyFill="1" applyBorder="1" applyAlignment="1">
      <alignment horizontal="center" vertical="center" wrapText="1"/>
      <protection/>
    </xf>
    <xf numFmtId="43" fontId="3" fillId="25" borderId="13" xfId="49" applyFont="1" applyFill="1" applyBorder="1" applyAlignment="1">
      <alignment horizontal="center" vertical="center" wrapText="1"/>
    </xf>
    <xf numFmtId="0" fontId="6" fillId="19" borderId="12" xfId="53" applyFont="1" applyFill="1" applyBorder="1" applyAlignment="1">
      <alignment horizontal="center" vertical="center" wrapText="1"/>
      <protection/>
    </xf>
    <xf numFmtId="0" fontId="2" fillId="0" borderId="0" xfId="53" applyFont="1" applyFill="1" applyBorder="1" applyAlignment="1">
      <alignment wrapText="1"/>
      <protection/>
    </xf>
    <xf numFmtId="0" fontId="6" fillId="34" borderId="13" xfId="53" applyFont="1" applyFill="1" applyBorder="1" applyAlignment="1">
      <alignment horizontal="center" vertical="center" wrapText="1"/>
      <protection/>
    </xf>
    <xf numFmtId="43" fontId="6" fillId="34" borderId="13" xfId="49" applyFont="1" applyFill="1" applyBorder="1" applyAlignment="1">
      <alignment horizontal="center" vertical="center" wrapText="1"/>
    </xf>
    <xf numFmtId="43" fontId="6" fillId="34" borderId="13" xfId="49" applyFont="1" applyFill="1" applyBorder="1" applyAlignment="1">
      <alignment vertical="center" wrapText="1"/>
    </xf>
    <xf numFmtId="2" fontId="6" fillId="34" borderId="12" xfId="53" applyNumberFormat="1" applyFont="1" applyFill="1" applyBorder="1" applyAlignment="1">
      <alignment horizontal="center" vertical="center" wrapText="1"/>
      <protection/>
    </xf>
    <xf numFmtId="0" fontId="2" fillId="34" borderId="0" xfId="53" applyFill="1" applyBorder="1" applyAlignment="1">
      <alignment horizontal="center" wrapText="1"/>
      <protection/>
    </xf>
    <xf numFmtId="0" fontId="5" fillId="34" borderId="0" xfId="53" applyFont="1" applyFill="1" applyBorder="1" applyAlignment="1">
      <alignment horizontal="center" vertical="center" wrapText="1"/>
      <protection/>
    </xf>
    <xf numFmtId="0" fontId="5" fillId="34" borderId="25" xfId="53" applyFont="1" applyFill="1" applyBorder="1" applyAlignment="1">
      <alignment horizontal="center" vertical="center" wrapText="1"/>
      <protection/>
    </xf>
    <xf numFmtId="0" fontId="5" fillId="34" borderId="26" xfId="53" applyFont="1" applyFill="1" applyBorder="1" applyAlignment="1">
      <alignment horizontal="center" vertical="center" wrapText="1"/>
      <protection/>
    </xf>
    <xf numFmtId="0" fontId="7" fillId="25" borderId="27" xfId="53" applyFont="1" applyFill="1" applyBorder="1" applyAlignment="1">
      <alignment horizontal="center" vertical="center" wrapText="1"/>
      <protection/>
    </xf>
    <xf numFmtId="0" fontId="7" fillId="25" borderId="28" xfId="53" applyFont="1" applyFill="1" applyBorder="1" applyAlignment="1">
      <alignment horizontal="center" vertical="center" wrapText="1"/>
      <protection/>
    </xf>
    <xf numFmtId="0" fontId="7" fillId="25" borderId="29" xfId="53" applyFont="1" applyFill="1" applyBorder="1" applyAlignment="1">
      <alignment horizontal="center" vertical="center" wrapText="1"/>
      <protection/>
    </xf>
    <xf numFmtId="0" fontId="7" fillId="25" borderId="18" xfId="53" applyFont="1" applyFill="1" applyBorder="1" applyAlignment="1">
      <alignment horizontal="center" vertical="center" wrapText="1"/>
      <protection/>
    </xf>
    <xf numFmtId="0" fontId="7" fillId="25" borderId="30" xfId="53" applyFont="1" applyFill="1" applyBorder="1" applyAlignment="1">
      <alignment horizontal="center" vertical="center" wrapText="1"/>
      <protection/>
    </xf>
    <xf numFmtId="0" fontId="40" fillId="35" borderId="31" xfId="53" applyFont="1" applyFill="1" applyBorder="1" applyAlignment="1">
      <alignment horizontal="center" vertical="center" wrapText="1"/>
      <protection/>
    </xf>
    <xf numFmtId="0" fontId="40" fillId="35" borderId="32" xfId="53" applyFont="1" applyFill="1" applyBorder="1" applyAlignment="1">
      <alignment horizontal="center" vertical="center" wrapText="1"/>
      <protection/>
    </xf>
    <xf numFmtId="0" fontId="40" fillId="35" borderId="33" xfId="53" applyFont="1" applyFill="1" applyBorder="1" applyAlignment="1">
      <alignment horizontal="center" vertical="center" wrapText="1"/>
      <protection/>
    </xf>
    <xf numFmtId="43" fontId="6" fillId="35" borderId="34" xfId="49" applyFont="1" applyFill="1" applyBorder="1" applyAlignment="1">
      <alignment horizontal="center" vertical="center" wrapText="1"/>
    </xf>
    <xf numFmtId="43" fontId="6" fillId="35" borderId="35" xfId="49" applyFont="1" applyFill="1" applyBorder="1" applyAlignment="1">
      <alignment horizontal="center" vertical="center" wrapText="1"/>
    </xf>
    <xf numFmtId="43" fontId="6" fillId="35" borderId="36" xfId="49" applyFont="1" applyFill="1" applyBorder="1" applyAlignment="1">
      <alignment horizontal="center" vertical="center" wrapText="1"/>
    </xf>
    <xf numFmtId="0" fontId="40" fillId="35" borderId="18" xfId="53" applyFont="1" applyFill="1" applyBorder="1" applyAlignment="1">
      <alignment horizontal="center" vertical="center" wrapText="1"/>
      <protection/>
    </xf>
    <xf numFmtId="0" fontId="40" fillId="35" borderId="37" xfId="53" applyFont="1" applyFill="1" applyBorder="1" applyAlignment="1">
      <alignment horizontal="center" vertical="center" wrapText="1"/>
      <protection/>
    </xf>
    <xf numFmtId="0" fontId="40" fillId="35" borderId="38" xfId="53" applyFont="1" applyFill="1" applyBorder="1" applyAlignment="1">
      <alignment horizontal="center" vertical="center" wrapText="1"/>
      <protection/>
    </xf>
    <xf numFmtId="0" fontId="40" fillId="35" borderId="19" xfId="53" applyFont="1" applyFill="1" applyBorder="1" applyAlignment="1">
      <alignment horizontal="center" vertical="center" wrapText="1"/>
      <protection/>
    </xf>
    <xf numFmtId="0" fontId="40" fillId="35" borderId="39" xfId="53" applyFont="1" applyFill="1" applyBorder="1" applyAlignment="1">
      <alignment horizontal="center" vertical="center" wrapText="1"/>
      <protection/>
    </xf>
    <xf numFmtId="0" fontId="40" fillId="35" borderId="40" xfId="53" applyFont="1" applyFill="1" applyBorder="1" applyAlignment="1">
      <alignment horizontal="center" vertical="center" wrapText="1"/>
      <protection/>
    </xf>
    <xf numFmtId="0" fontId="40" fillId="35" borderId="20" xfId="53" applyFont="1" applyFill="1" applyBorder="1" applyAlignment="1">
      <alignment horizontal="center" vertical="center" wrapText="1"/>
      <protection/>
    </xf>
    <xf numFmtId="0" fontId="40" fillId="35" borderId="41" xfId="53" applyFont="1" applyFill="1" applyBorder="1" applyAlignment="1">
      <alignment horizontal="center" vertical="center" wrapText="1"/>
      <protection/>
    </xf>
    <xf numFmtId="0" fontId="40" fillId="35" borderId="42" xfId="53"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Neutral" xfId="52"/>
    <cellStyle name="Normal 2" xfId="53"/>
    <cellStyle name="Normal 3" xfId="54"/>
    <cellStyle name="Notas" xfId="55"/>
    <cellStyle name="Percent" xfId="56"/>
    <cellStyle name="Porcentaje 2" xfId="57"/>
    <cellStyle name="Porcentaje 3"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8-02-2012-PARQUEADEROS_CANCHA\BALANCE%2027-02-2012_reform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C 1"/>
      <sheetName val="OPC 2"/>
      <sheetName val="OPC 3"/>
      <sheetName val="SENDEROS"/>
      <sheetName val="TRIBUNAS"/>
      <sheetName val="TENIS"/>
      <sheetName val="VOLEY"/>
      <sheetName val="PARQ"/>
      <sheetName val="RAJON"/>
      <sheetName val="EMPRADIZ"/>
      <sheetName val="NP-1 B600"/>
      <sheetName val="NP-2 COMP"/>
      <sheetName val="NP-3 NIVEL"/>
      <sheetName val="NP-4 SELLO"/>
    </sheetNames>
    <sheetDataSet>
      <sheetData sheetId="8">
        <row r="18">
          <cell r="B18" t="str">
            <v>SUMINISTRO E INSTALACION NANUAL DE RAJÓN PARA MEJORAMIENTO TERRENO</v>
          </cell>
        </row>
      </sheetData>
      <sheetData sheetId="13">
        <row r="18">
          <cell r="B18" t="str">
            <v>SELLO DE RAJON EN MATERIAL GRANULAR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J172"/>
  <sheetViews>
    <sheetView tabSelected="1" view="pageBreakPreview" zoomScale="85" zoomScaleNormal="85" zoomScaleSheetLayoutView="85" zoomScalePageLayoutView="0" workbookViewId="0" topLeftCell="A1">
      <selection activeCell="A3" sqref="A3:G3"/>
    </sheetView>
  </sheetViews>
  <sheetFormatPr defaultColWidth="11.421875" defaultRowHeight="15"/>
  <cols>
    <col min="1" max="1" width="7.00390625" style="3" customWidth="1"/>
    <col min="2" max="2" width="71.00390625" style="4" customWidth="1"/>
    <col min="3" max="3" width="7.140625" style="24" bestFit="1" customWidth="1"/>
    <col min="4" max="4" width="10.00390625" style="25" bestFit="1" customWidth="1"/>
    <col min="5" max="5" width="12.28125" style="25" bestFit="1" customWidth="1"/>
    <col min="6" max="6" width="13.421875" style="26" customWidth="1"/>
    <col min="7" max="7" width="17.28125" style="26" bestFit="1" customWidth="1"/>
    <col min="8" max="8" width="22.421875" style="2" bestFit="1" customWidth="1"/>
    <col min="9" max="9" width="18.7109375" style="2" bestFit="1" customWidth="1"/>
    <col min="10" max="10" width="13.8515625" style="2" bestFit="1" customWidth="1"/>
    <col min="11" max="252" width="11.421875" style="2" customWidth="1"/>
    <col min="253" max="253" width="7.00390625" style="2" customWidth="1"/>
    <col min="254" max="254" width="41.140625" style="2" customWidth="1"/>
    <col min="255" max="255" width="7.140625" style="2" bestFit="1" customWidth="1"/>
    <col min="256" max="16384" width="8.8515625" style="2" bestFit="1" customWidth="1"/>
  </cols>
  <sheetData>
    <row r="1" spans="1:7" ht="16.5" customHeight="1" thickBot="1">
      <c r="A1" s="62" t="s">
        <v>66</v>
      </c>
      <c r="B1" s="62"/>
      <c r="C1" s="62"/>
      <c r="D1" s="62"/>
      <c r="E1" s="62"/>
      <c r="F1" s="62"/>
      <c r="G1" s="62"/>
    </row>
    <row r="2" spans="1:7" s="1" customFormat="1" ht="13.5" customHeight="1">
      <c r="A2" s="62" t="s">
        <v>51</v>
      </c>
      <c r="B2" s="62"/>
      <c r="C2" s="62"/>
      <c r="D2" s="62"/>
      <c r="E2" s="62"/>
      <c r="F2" s="62"/>
      <c r="G2" s="62"/>
    </row>
    <row r="3" spans="1:7" ht="42" customHeight="1" thickBot="1">
      <c r="A3" s="63" t="s">
        <v>67</v>
      </c>
      <c r="B3" s="64"/>
      <c r="C3" s="64"/>
      <c r="D3" s="64"/>
      <c r="E3" s="64"/>
      <c r="F3" s="64"/>
      <c r="G3" s="64"/>
    </row>
    <row r="4" spans="1:7" ht="30.75" customHeight="1">
      <c r="A4" s="68" t="s">
        <v>4</v>
      </c>
      <c r="B4" s="69"/>
      <c r="C4" s="65" t="s">
        <v>50</v>
      </c>
      <c r="D4" s="66"/>
      <c r="E4" s="66"/>
      <c r="F4" s="66"/>
      <c r="G4" s="67"/>
    </row>
    <row r="5" spans="1:7" ht="24">
      <c r="A5" s="50" t="s">
        <v>0</v>
      </c>
      <c r="B5" s="51" t="s">
        <v>1</v>
      </c>
      <c r="C5" s="51" t="s">
        <v>8</v>
      </c>
      <c r="D5" s="52" t="s">
        <v>9</v>
      </c>
      <c r="E5" s="52" t="s">
        <v>10</v>
      </c>
      <c r="F5" s="52" t="s">
        <v>11</v>
      </c>
      <c r="G5" s="52" t="s">
        <v>12</v>
      </c>
    </row>
    <row r="6" spans="1:9" ht="15" customHeight="1">
      <c r="A6" s="30">
        <v>1</v>
      </c>
      <c r="B6" s="29" t="s">
        <v>2</v>
      </c>
      <c r="C6" s="53"/>
      <c r="D6" s="54"/>
      <c r="E6" s="54"/>
      <c r="F6" s="49"/>
      <c r="G6" s="49"/>
      <c r="H6" s="9"/>
      <c r="I6" s="10"/>
    </row>
    <row r="7" spans="1:7" ht="12.75">
      <c r="A7" s="31">
        <v>1.1</v>
      </c>
      <c r="B7" s="45" t="s">
        <v>13</v>
      </c>
      <c r="C7" s="57" t="s">
        <v>14</v>
      </c>
      <c r="D7" s="58">
        <v>300</v>
      </c>
      <c r="E7" s="58"/>
      <c r="F7" s="59"/>
      <c r="G7" s="59"/>
    </row>
    <row r="8" spans="1:7" ht="12.75">
      <c r="A8" s="31">
        <v>1.2</v>
      </c>
      <c r="B8" s="45" t="s">
        <v>15</v>
      </c>
      <c r="C8" s="57" t="s">
        <v>16</v>
      </c>
      <c r="D8" s="58">
        <f>+D7*0.6</f>
        <v>180</v>
      </c>
      <c r="E8" s="58"/>
      <c r="F8" s="59"/>
      <c r="G8" s="59"/>
    </row>
    <row r="9" spans="1:7" ht="24.75" customHeight="1">
      <c r="A9" s="31">
        <v>1.3</v>
      </c>
      <c r="B9" s="45" t="s">
        <v>64</v>
      </c>
      <c r="C9" s="57" t="s">
        <v>16</v>
      </c>
      <c r="D9" s="58">
        <f>+D7*0.4</f>
        <v>120</v>
      </c>
      <c r="E9" s="58"/>
      <c r="F9" s="59"/>
      <c r="G9" s="59"/>
    </row>
    <row r="10" spans="1:7" ht="26.25" customHeight="1">
      <c r="A10" s="31">
        <v>1.4</v>
      </c>
      <c r="B10" s="45" t="s">
        <v>17</v>
      </c>
      <c r="C10" s="57" t="s">
        <v>14</v>
      </c>
      <c r="D10" s="58">
        <v>1000</v>
      </c>
      <c r="E10" s="58"/>
      <c r="F10" s="59"/>
      <c r="G10" s="59"/>
    </row>
    <row r="11" spans="1:7" ht="24.75" customHeight="1">
      <c r="A11" s="31">
        <v>1.5</v>
      </c>
      <c r="B11" s="45" t="s">
        <v>18</v>
      </c>
      <c r="C11" s="57" t="s">
        <v>14</v>
      </c>
      <c r="D11" s="58">
        <v>500</v>
      </c>
      <c r="E11" s="58"/>
      <c r="F11" s="59"/>
      <c r="G11" s="59"/>
    </row>
    <row r="12" spans="1:7" ht="24.75" customHeight="1">
      <c r="A12" s="31">
        <v>1.6</v>
      </c>
      <c r="B12" s="45" t="s">
        <v>19</v>
      </c>
      <c r="C12" s="57" t="s">
        <v>20</v>
      </c>
      <c r="D12" s="58">
        <v>450</v>
      </c>
      <c r="E12" s="58"/>
      <c r="F12" s="59"/>
      <c r="G12" s="59"/>
    </row>
    <row r="13" spans="1:7" ht="24.75" customHeight="1">
      <c r="A13" s="31">
        <v>1.7</v>
      </c>
      <c r="B13" s="45" t="s">
        <v>21</v>
      </c>
      <c r="C13" s="57" t="s">
        <v>20</v>
      </c>
      <c r="D13" s="58">
        <v>200</v>
      </c>
      <c r="E13" s="58"/>
      <c r="F13" s="59"/>
      <c r="G13" s="59"/>
    </row>
    <row r="14" spans="1:7" ht="13.5" customHeight="1">
      <c r="A14" s="31">
        <v>1.8</v>
      </c>
      <c r="B14" s="45" t="s">
        <v>22</v>
      </c>
      <c r="C14" s="57" t="s">
        <v>23</v>
      </c>
      <c r="D14" s="58">
        <v>6</v>
      </c>
      <c r="E14" s="58"/>
      <c r="F14" s="59"/>
      <c r="G14" s="59"/>
    </row>
    <row r="15" spans="1:7" ht="12.75">
      <c r="A15" s="31">
        <v>1.9</v>
      </c>
      <c r="B15" s="45" t="s">
        <v>24</v>
      </c>
      <c r="C15" s="57" t="s">
        <v>16</v>
      </c>
      <c r="D15" s="58">
        <v>80</v>
      </c>
      <c r="E15" s="58"/>
      <c r="F15" s="59"/>
      <c r="G15" s="59"/>
    </row>
    <row r="16" spans="1:7" ht="24" customHeight="1">
      <c r="A16" s="60">
        <v>1.1</v>
      </c>
      <c r="B16" s="45" t="str">
        <f>+'[1]NP-4 SELLO'!B18:J18</f>
        <v>SELLO DE RAJON EN MATERIAL GRANULAR</v>
      </c>
      <c r="C16" s="57" t="s">
        <v>16</v>
      </c>
      <c r="D16" s="58">
        <f>+D7*0.3</f>
        <v>90</v>
      </c>
      <c r="E16" s="58"/>
      <c r="F16" s="59"/>
      <c r="G16" s="59"/>
    </row>
    <row r="17" spans="1:7" ht="12.75">
      <c r="A17" s="31">
        <v>1.12</v>
      </c>
      <c r="B17" s="45" t="str">
        <f>+'[1]RAJON'!B18</f>
        <v>SUMINISTRO E INSTALACION NANUAL DE RAJÓN PARA MEJORAMIENTO TERRENO</v>
      </c>
      <c r="C17" s="57" t="s">
        <v>16</v>
      </c>
      <c r="D17" s="58">
        <f>+D7*0.55</f>
        <v>165</v>
      </c>
      <c r="E17" s="58"/>
      <c r="F17" s="59"/>
      <c r="G17" s="59"/>
    </row>
    <row r="18" spans="1:7" ht="13.5" customHeight="1">
      <c r="A18" s="31">
        <v>1.13</v>
      </c>
      <c r="B18" s="45" t="s">
        <v>25</v>
      </c>
      <c r="C18" s="57" t="s">
        <v>14</v>
      </c>
      <c r="D18" s="58">
        <f>+D7</f>
        <v>300</v>
      </c>
      <c r="E18" s="58"/>
      <c r="F18" s="59"/>
      <c r="G18" s="59"/>
    </row>
    <row r="19" spans="1:7" ht="13.5" customHeight="1">
      <c r="A19" s="31">
        <v>1.14</v>
      </c>
      <c r="B19" s="45" t="s">
        <v>26</v>
      </c>
      <c r="C19" s="57" t="s">
        <v>14</v>
      </c>
      <c r="D19" s="58">
        <f>+D7</f>
        <v>300</v>
      </c>
      <c r="E19" s="58"/>
      <c r="F19" s="59"/>
      <c r="G19" s="59"/>
    </row>
    <row r="20" spans="1:7" ht="24" customHeight="1">
      <c r="A20" s="31">
        <v>1.15</v>
      </c>
      <c r="B20" s="45" t="s">
        <v>27</v>
      </c>
      <c r="C20" s="57" t="s">
        <v>16</v>
      </c>
      <c r="D20" s="58">
        <f>+D7*0.4</f>
        <v>120</v>
      </c>
      <c r="E20" s="58"/>
      <c r="F20" s="59"/>
      <c r="G20" s="59"/>
    </row>
    <row r="21" spans="1:7" ht="22.5" customHeight="1">
      <c r="A21" s="31">
        <v>1.16</v>
      </c>
      <c r="B21" s="45" t="s">
        <v>28</v>
      </c>
      <c r="C21" s="57" t="s">
        <v>14</v>
      </c>
      <c r="D21" s="58">
        <v>150</v>
      </c>
      <c r="E21" s="58"/>
      <c r="F21" s="59"/>
      <c r="G21" s="59"/>
    </row>
    <row r="22" spans="1:9" ht="18" customHeight="1">
      <c r="A22" s="29">
        <v>2</v>
      </c>
      <c r="B22" s="29" t="s">
        <v>3</v>
      </c>
      <c r="C22" s="46"/>
      <c r="D22" s="47"/>
      <c r="E22" s="47"/>
      <c r="F22" s="48"/>
      <c r="G22" s="49">
        <f>+SUM(F23:F30)</f>
        <v>0</v>
      </c>
      <c r="H22" s="9"/>
      <c r="I22" s="10"/>
    </row>
    <row r="23" spans="1:7" ht="30.75" customHeight="1">
      <c r="A23" s="55">
        <v>2.1</v>
      </c>
      <c r="B23" s="11" t="s">
        <v>13</v>
      </c>
      <c r="C23" s="6" t="s">
        <v>14</v>
      </c>
      <c r="D23" s="7">
        <v>120</v>
      </c>
      <c r="E23" s="7"/>
      <c r="F23" s="8"/>
      <c r="G23" s="8"/>
    </row>
    <row r="24" spans="1:7" ht="24.75" customHeight="1">
      <c r="A24" s="5">
        <v>2.2</v>
      </c>
      <c r="B24" s="11" t="s">
        <v>15</v>
      </c>
      <c r="C24" s="6" t="s">
        <v>16</v>
      </c>
      <c r="D24" s="7">
        <v>48</v>
      </c>
      <c r="E24" s="7"/>
      <c r="F24" s="8"/>
      <c r="G24" s="8"/>
    </row>
    <row r="25" spans="1:7" ht="28.5" customHeight="1">
      <c r="A25" s="5">
        <v>2.3</v>
      </c>
      <c r="B25" s="11" t="s">
        <v>29</v>
      </c>
      <c r="C25" s="6" t="s">
        <v>16</v>
      </c>
      <c r="D25" s="7">
        <v>60</v>
      </c>
      <c r="E25" s="7"/>
      <c r="F25" s="8"/>
      <c r="G25" s="8"/>
    </row>
    <row r="26" spans="1:7" ht="24.75" customHeight="1">
      <c r="A26" s="5">
        <v>2.4</v>
      </c>
      <c r="B26" s="11" t="s">
        <v>30</v>
      </c>
      <c r="C26" s="6" t="s">
        <v>16</v>
      </c>
      <c r="D26" s="7">
        <v>72</v>
      </c>
      <c r="E26" s="7"/>
      <c r="F26" s="8"/>
      <c r="G26" s="8"/>
    </row>
    <row r="27" spans="1:7" ht="185.25" customHeight="1">
      <c r="A27" s="5">
        <v>2.5</v>
      </c>
      <c r="B27" s="11" t="s">
        <v>31</v>
      </c>
      <c r="C27" s="6" t="s">
        <v>20</v>
      </c>
      <c r="D27" s="7">
        <v>144</v>
      </c>
      <c r="E27" s="7"/>
      <c r="F27" s="8"/>
      <c r="G27" s="8"/>
    </row>
    <row r="28" spans="1:7" ht="24" customHeight="1">
      <c r="A28" s="5">
        <v>2.6</v>
      </c>
      <c r="B28" s="11" t="str">
        <f>+'[1]NP-4 SELLO'!B18:J18</f>
        <v>SELLO DE RAJON EN MATERIAL GRANULAR</v>
      </c>
      <c r="C28" s="6" t="s">
        <v>16</v>
      </c>
      <c r="D28" s="7">
        <f>+D23*0.36</f>
        <v>43.199999999999996</v>
      </c>
      <c r="E28" s="7"/>
      <c r="F28" s="8"/>
      <c r="G28" s="8"/>
    </row>
    <row r="29" spans="1:7" ht="13.5" customHeight="1">
      <c r="A29" s="5">
        <v>2.7</v>
      </c>
      <c r="B29" s="11" t="s">
        <v>25</v>
      </c>
      <c r="C29" s="6" t="s">
        <v>14</v>
      </c>
      <c r="D29" s="7">
        <v>120</v>
      </c>
      <c r="E29" s="7"/>
      <c r="F29" s="8"/>
      <c r="G29" s="8"/>
    </row>
    <row r="30" spans="1:7" ht="13.5" customHeight="1">
      <c r="A30" s="31">
        <v>2.8</v>
      </c>
      <c r="B30" s="11" t="s">
        <v>26</v>
      </c>
      <c r="C30" s="6" t="s">
        <v>14</v>
      </c>
      <c r="D30" s="7">
        <v>120</v>
      </c>
      <c r="E30" s="7"/>
      <c r="F30" s="8"/>
      <c r="G30" s="8"/>
    </row>
    <row r="31" spans="1:8" ht="22.5" customHeight="1">
      <c r="A31" s="29">
        <v>3</v>
      </c>
      <c r="B31" s="29" t="s">
        <v>32</v>
      </c>
      <c r="C31" s="33"/>
      <c r="D31" s="32"/>
      <c r="E31" s="32"/>
      <c r="F31" s="34"/>
      <c r="G31" s="35">
        <f>+SUM(F32:F39)</f>
        <v>0</v>
      </c>
      <c r="H31" s="12"/>
    </row>
    <row r="32" spans="1:7" ht="24.75" customHeight="1">
      <c r="A32" s="5">
        <v>3.1</v>
      </c>
      <c r="B32" s="11" t="s">
        <v>33</v>
      </c>
      <c r="C32" s="6" t="s">
        <v>16</v>
      </c>
      <c r="D32" s="7">
        <v>540</v>
      </c>
      <c r="E32" s="7"/>
      <c r="F32" s="8"/>
      <c r="G32" s="8"/>
    </row>
    <row r="33" spans="1:7" ht="29.25" customHeight="1">
      <c r="A33" s="5">
        <v>3.2</v>
      </c>
      <c r="B33" s="11" t="s">
        <v>34</v>
      </c>
      <c r="C33" s="6" t="s">
        <v>20</v>
      </c>
      <c r="D33" s="7">
        <v>300</v>
      </c>
      <c r="E33" s="7"/>
      <c r="F33" s="8"/>
      <c r="G33" s="8"/>
    </row>
    <row r="34" spans="1:7" ht="13.5" thickBot="1">
      <c r="A34" s="13">
        <v>3.3</v>
      </c>
      <c r="B34" s="14" t="s">
        <v>35</v>
      </c>
      <c r="C34" s="15" t="s">
        <v>20</v>
      </c>
      <c r="D34" s="16">
        <v>300</v>
      </c>
      <c r="E34" s="16"/>
      <c r="F34" s="17"/>
      <c r="G34" s="17"/>
    </row>
    <row r="35" spans="1:7" ht="27" customHeight="1">
      <c r="A35" s="18">
        <v>3.4</v>
      </c>
      <c r="B35" s="19" t="s">
        <v>27</v>
      </c>
      <c r="C35" s="20" t="s">
        <v>16</v>
      </c>
      <c r="D35" s="21">
        <v>400</v>
      </c>
      <c r="E35" s="21"/>
      <c r="F35" s="22"/>
      <c r="G35" s="22"/>
    </row>
    <row r="36" spans="1:7" ht="24.75" customHeight="1">
      <c r="A36" s="5">
        <v>3.5</v>
      </c>
      <c r="B36" s="11" t="s">
        <v>36</v>
      </c>
      <c r="C36" s="6" t="s">
        <v>23</v>
      </c>
      <c r="D36" s="7">
        <v>16</v>
      </c>
      <c r="E36" s="7"/>
      <c r="F36" s="8"/>
      <c r="G36" s="8"/>
    </row>
    <row r="37" spans="1:7" ht="40.5" customHeight="1">
      <c r="A37" s="5">
        <v>3.6</v>
      </c>
      <c r="B37" s="11" t="s">
        <v>37</v>
      </c>
      <c r="C37" s="6" t="s">
        <v>23</v>
      </c>
      <c r="D37" s="7">
        <v>12</v>
      </c>
      <c r="E37" s="7"/>
      <c r="F37" s="8"/>
      <c r="G37" s="8"/>
    </row>
    <row r="38" spans="1:7" ht="24.75" customHeight="1">
      <c r="A38" s="5">
        <v>3.7</v>
      </c>
      <c r="B38" s="11" t="s">
        <v>38</v>
      </c>
      <c r="C38" s="6" t="s">
        <v>23</v>
      </c>
      <c r="D38" s="7">
        <v>6</v>
      </c>
      <c r="E38" s="7"/>
      <c r="F38" s="8"/>
      <c r="G38" s="8"/>
    </row>
    <row r="39" spans="1:10" ht="58.5" customHeight="1">
      <c r="A39" s="5">
        <v>3.8</v>
      </c>
      <c r="B39" s="11" t="s">
        <v>65</v>
      </c>
      <c r="C39" s="6" t="s">
        <v>20</v>
      </c>
      <c r="D39" s="7">
        <v>1500</v>
      </c>
      <c r="E39" s="7"/>
      <c r="F39" s="8"/>
      <c r="G39" s="8"/>
      <c r="J39" s="56"/>
    </row>
    <row r="40" spans="1:10" ht="36" customHeight="1">
      <c r="A40" s="37">
        <v>4</v>
      </c>
      <c r="B40" s="36" t="s">
        <v>47</v>
      </c>
      <c r="C40" s="33"/>
      <c r="D40" s="32"/>
      <c r="E40" s="32"/>
      <c r="F40" s="34"/>
      <c r="G40" s="35">
        <f>+SUM(F41:F58)</f>
        <v>0</v>
      </c>
      <c r="H40" s="9"/>
      <c r="J40" s="56"/>
    </row>
    <row r="41" spans="1:7" ht="30" customHeight="1">
      <c r="A41" s="31">
        <v>4.1</v>
      </c>
      <c r="B41" s="45" t="s">
        <v>13</v>
      </c>
      <c r="C41" s="57" t="s">
        <v>14</v>
      </c>
      <c r="D41" s="7">
        <v>680</v>
      </c>
      <c r="E41" s="7"/>
      <c r="F41" s="8"/>
      <c r="G41" s="8"/>
    </row>
    <row r="42" spans="1:7" ht="26.25" customHeight="1">
      <c r="A42" s="31">
        <v>4.2</v>
      </c>
      <c r="B42" s="45" t="s">
        <v>15</v>
      </c>
      <c r="C42" s="57" t="s">
        <v>16</v>
      </c>
      <c r="D42" s="7">
        <f>+D41*0.55</f>
        <v>374.00000000000006</v>
      </c>
      <c r="E42" s="7"/>
      <c r="F42" s="8"/>
      <c r="G42" s="8"/>
    </row>
    <row r="43" spans="1:7" ht="27.75" customHeight="1">
      <c r="A43" s="31">
        <v>4.3</v>
      </c>
      <c r="B43" s="45" t="s">
        <v>17</v>
      </c>
      <c r="C43" s="57" t="s">
        <v>14</v>
      </c>
      <c r="D43" s="7">
        <f>+D41*2</f>
        <v>1360</v>
      </c>
      <c r="E43" s="7"/>
      <c r="F43" s="8"/>
      <c r="G43" s="8"/>
    </row>
    <row r="44" spans="1:7" ht="54" customHeight="1">
      <c r="A44" s="31">
        <v>4.4</v>
      </c>
      <c r="B44" s="45" t="s">
        <v>52</v>
      </c>
      <c r="C44" s="57" t="s">
        <v>16</v>
      </c>
      <c r="D44" s="7">
        <f>+D41*0.45</f>
        <v>306</v>
      </c>
      <c r="E44" s="7"/>
      <c r="F44" s="8"/>
      <c r="G44" s="8"/>
    </row>
    <row r="45" spans="1:7" ht="34.5" customHeight="1">
      <c r="A45" s="31">
        <v>4.5</v>
      </c>
      <c r="B45" s="45" t="s">
        <v>40</v>
      </c>
      <c r="C45" s="57" t="s">
        <v>14</v>
      </c>
      <c r="D45" s="7">
        <f>+D41</f>
        <v>680</v>
      </c>
      <c r="E45" s="7"/>
      <c r="F45" s="8"/>
      <c r="G45" s="8"/>
    </row>
    <row r="46" spans="1:7" ht="24.75" customHeight="1">
      <c r="A46" s="31">
        <v>4.6</v>
      </c>
      <c r="B46" s="45" t="s">
        <v>41</v>
      </c>
      <c r="C46" s="57" t="s">
        <v>14</v>
      </c>
      <c r="D46" s="7">
        <f>+D41</f>
        <v>680</v>
      </c>
      <c r="E46" s="7"/>
      <c r="F46" s="8"/>
      <c r="G46" s="8"/>
    </row>
    <row r="47" spans="1:7" ht="47.25" customHeight="1">
      <c r="A47" s="31">
        <v>4.7</v>
      </c>
      <c r="B47" s="45" t="s">
        <v>42</v>
      </c>
      <c r="C47" s="57" t="s">
        <v>20</v>
      </c>
      <c r="D47" s="7">
        <v>200</v>
      </c>
      <c r="E47" s="7"/>
      <c r="F47" s="8"/>
      <c r="G47" s="8"/>
    </row>
    <row r="48" spans="1:7" ht="24.75" customHeight="1">
      <c r="A48" s="31">
        <v>4.8</v>
      </c>
      <c r="B48" s="45" t="s">
        <v>21</v>
      </c>
      <c r="C48" s="57" t="s">
        <v>20</v>
      </c>
      <c r="D48" s="7">
        <v>160</v>
      </c>
      <c r="E48" s="7"/>
      <c r="F48" s="8"/>
      <c r="G48" s="8"/>
    </row>
    <row r="49" spans="1:7" ht="63.75" customHeight="1">
      <c r="A49" s="31">
        <v>4.9</v>
      </c>
      <c r="B49" s="45" t="s">
        <v>53</v>
      </c>
      <c r="C49" s="57" t="s">
        <v>14</v>
      </c>
      <c r="D49" s="7">
        <f>+D41</f>
        <v>680</v>
      </c>
      <c r="E49" s="7"/>
      <c r="F49" s="8"/>
      <c r="G49" s="8"/>
    </row>
    <row r="50" spans="1:7" ht="63.75" customHeight="1">
      <c r="A50" s="60">
        <v>4.1</v>
      </c>
      <c r="B50" s="45" t="s">
        <v>54</v>
      </c>
      <c r="C50" s="57" t="s">
        <v>14</v>
      </c>
      <c r="D50" s="7">
        <v>260</v>
      </c>
      <c r="E50" s="7"/>
      <c r="F50" s="8"/>
      <c r="G50" s="8"/>
    </row>
    <row r="51" spans="1:7" ht="59.25" customHeight="1">
      <c r="A51" s="60">
        <v>4.11</v>
      </c>
      <c r="B51" s="45" t="s">
        <v>55</v>
      </c>
      <c r="C51" s="57" t="s">
        <v>14</v>
      </c>
      <c r="D51" s="7">
        <v>80</v>
      </c>
      <c r="E51" s="7"/>
      <c r="F51" s="8"/>
      <c r="G51" s="8"/>
    </row>
    <row r="52" spans="1:7" ht="24" customHeight="1">
      <c r="A52" s="61">
        <v>4.12</v>
      </c>
      <c r="B52" s="45" t="str">
        <f>+'[1]NP-4 SELLO'!B18:J18</f>
        <v>SELLO DE RAJON EN MATERIAL GRANULAR</v>
      </c>
      <c r="C52" s="57" t="s">
        <v>16</v>
      </c>
      <c r="D52" s="7">
        <f>+D41*0.4</f>
        <v>272</v>
      </c>
      <c r="E52" s="7"/>
      <c r="F52" s="8"/>
      <c r="G52" s="8"/>
    </row>
    <row r="53" spans="1:7" ht="12.75">
      <c r="A53" s="31">
        <v>4.13</v>
      </c>
      <c r="B53" s="45" t="str">
        <f>+'[1]RAJON'!B18</f>
        <v>SUMINISTRO E INSTALACION NANUAL DE RAJÓN PARA MEJORAMIENTO TERRENO</v>
      </c>
      <c r="C53" s="57" t="s">
        <v>16</v>
      </c>
      <c r="D53" s="7">
        <f>+D41*0.5</f>
        <v>340</v>
      </c>
      <c r="E53" s="7"/>
      <c r="F53" s="8"/>
      <c r="G53" s="8"/>
    </row>
    <row r="54" spans="1:7" ht="13.5" customHeight="1">
      <c r="A54" s="31">
        <v>4.14</v>
      </c>
      <c r="B54" s="45" t="s">
        <v>25</v>
      </c>
      <c r="C54" s="57" t="s">
        <v>14</v>
      </c>
      <c r="D54" s="7">
        <f>+D41</f>
        <v>680</v>
      </c>
      <c r="E54" s="7"/>
      <c r="F54" s="8"/>
      <c r="G54" s="8"/>
    </row>
    <row r="55" spans="1:7" ht="13.5" customHeight="1">
      <c r="A55" s="31">
        <v>4.15</v>
      </c>
      <c r="B55" s="45" t="s">
        <v>26</v>
      </c>
      <c r="C55" s="57" t="s">
        <v>14</v>
      </c>
      <c r="D55" s="7">
        <f>+D41</f>
        <v>680</v>
      </c>
      <c r="E55" s="7"/>
      <c r="F55" s="8"/>
      <c r="G55" s="8"/>
    </row>
    <row r="56" spans="1:7" ht="84">
      <c r="A56" s="31">
        <v>4.16</v>
      </c>
      <c r="B56" s="45" t="s">
        <v>63</v>
      </c>
      <c r="C56" s="57" t="s">
        <v>43</v>
      </c>
      <c r="D56" s="7">
        <v>1</v>
      </c>
      <c r="E56" s="7"/>
      <c r="F56" s="8"/>
      <c r="G56" s="8"/>
    </row>
    <row r="57" spans="1:7" ht="81" customHeight="1">
      <c r="A57" s="31">
        <v>4.17</v>
      </c>
      <c r="B57" s="45" t="s">
        <v>62</v>
      </c>
      <c r="C57" s="57" t="s">
        <v>43</v>
      </c>
      <c r="D57" s="58">
        <v>1</v>
      </c>
      <c r="E57" s="7"/>
      <c r="F57" s="8"/>
      <c r="G57" s="8"/>
    </row>
    <row r="58" spans="1:7" ht="36">
      <c r="A58" s="31">
        <v>4.18</v>
      </c>
      <c r="B58" s="45" t="s">
        <v>56</v>
      </c>
      <c r="C58" s="57" t="s">
        <v>8</v>
      </c>
      <c r="D58" s="58">
        <v>6</v>
      </c>
      <c r="E58" s="7"/>
      <c r="F58" s="8"/>
      <c r="G58" s="8"/>
    </row>
    <row r="59" spans="1:7" ht="22.5" customHeight="1">
      <c r="A59" s="30">
        <v>5</v>
      </c>
      <c r="B59" s="29" t="s">
        <v>57</v>
      </c>
      <c r="C59" s="33"/>
      <c r="D59" s="32"/>
      <c r="E59" s="32"/>
      <c r="F59" s="34"/>
      <c r="G59" s="35"/>
    </row>
    <row r="60" spans="1:7" ht="23.25" customHeight="1">
      <c r="A60" s="31">
        <v>5.1</v>
      </c>
      <c r="B60" s="45" t="s">
        <v>13</v>
      </c>
      <c r="C60" s="57" t="s">
        <v>14</v>
      </c>
      <c r="D60" s="58">
        <v>610</v>
      </c>
      <c r="E60" s="58"/>
      <c r="F60" s="8"/>
      <c r="G60" s="8"/>
    </row>
    <row r="61" spans="1:7" ht="23.25" customHeight="1">
      <c r="A61" s="31">
        <v>5.2</v>
      </c>
      <c r="B61" s="45" t="s">
        <v>15</v>
      </c>
      <c r="C61" s="57" t="s">
        <v>16</v>
      </c>
      <c r="D61" s="58">
        <f>+D60*0.55</f>
        <v>335.5</v>
      </c>
      <c r="E61" s="58"/>
      <c r="F61" s="8"/>
      <c r="G61" s="8"/>
    </row>
    <row r="62" spans="1:7" ht="24.75" customHeight="1">
      <c r="A62" s="31">
        <v>5.3</v>
      </c>
      <c r="B62" s="45" t="s">
        <v>17</v>
      </c>
      <c r="C62" s="57" t="s">
        <v>14</v>
      </c>
      <c r="D62" s="58">
        <f>+D60*2</f>
        <v>1220</v>
      </c>
      <c r="E62" s="58"/>
      <c r="F62" s="8"/>
      <c r="G62" s="8"/>
    </row>
    <row r="63" spans="1:7" ht="34.5" customHeight="1">
      <c r="A63" s="31">
        <v>5.4</v>
      </c>
      <c r="B63" s="45" t="s">
        <v>39</v>
      </c>
      <c r="C63" s="57" t="s">
        <v>16</v>
      </c>
      <c r="D63" s="58">
        <f>+D60*0.55</f>
        <v>335.5</v>
      </c>
      <c r="E63" s="58"/>
      <c r="F63" s="8"/>
      <c r="G63" s="8"/>
    </row>
    <row r="64" spans="1:7" ht="24.75" customHeight="1">
      <c r="A64" s="31">
        <v>5.5</v>
      </c>
      <c r="B64" s="45" t="s">
        <v>40</v>
      </c>
      <c r="C64" s="57" t="s">
        <v>14</v>
      </c>
      <c r="D64" s="58">
        <f>+D60</f>
        <v>610</v>
      </c>
      <c r="E64" s="58"/>
      <c r="F64" s="8"/>
      <c r="G64" s="8"/>
    </row>
    <row r="65" spans="1:7" ht="24" customHeight="1">
      <c r="A65" s="31">
        <v>5.6</v>
      </c>
      <c r="B65" s="45" t="s">
        <v>41</v>
      </c>
      <c r="C65" s="57" t="s">
        <v>14</v>
      </c>
      <c r="D65" s="58">
        <f>+D60</f>
        <v>610</v>
      </c>
      <c r="E65" s="58"/>
      <c r="F65" s="8"/>
      <c r="G65" s="8"/>
    </row>
    <row r="66" spans="1:7" ht="48">
      <c r="A66" s="31">
        <v>5.7</v>
      </c>
      <c r="B66" s="45" t="s">
        <v>42</v>
      </c>
      <c r="C66" s="57" t="s">
        <v>20</v>
      </c>
      <c r="D66" s="58">
        <v>216</v>
      </c>
      <c r="E66" s="58"/>
      <c r="F66" s="8"/>
      <c r="G66" s="8"/>
    </row>
    <row r="67" spans="1:7" ht="24.75" customHeight="1">
      <c r="A67" s="31">
        <v>5.8</v>
      </c>
      <c r="B67" s="45" t="s">
        <v>21</v>
      </c>
      <c r="C67" s="57" t="s">
        <v>20</v>
      </c>
      <c r="D67" s="58">
        <v>150</v>
      </c>
      <c r="E67" s="58"/>
      <c r="F67" s="8"/>
      <c r="G67" s="8"/>
    </row>
    <row r="68" spans="1:7" ht="48">
      <c r="A68" s="31">
        <v>5.9</v>
      </c>
      <c r="B68" s="45" t="s">
        <v>53</v>
      </c>
      <c r="C68" s="57" t="s">
        <v>14</v>
      </c>
      <c r="D68" s="58">
        <f>+D60</f>
        <v>610</v>
      </c>
      <c r="E68" s="58"/>
      <c r="F68" s="8"/>
      <c r="G68" s="8"/>
    </row>
    <row r="69" spans="1:7" ht="74.25" customHeight="1">
      <c r="A69" s="60">
        <v>5.1</v>
      </c>
      <c r="B69" s="45" t="s">
        <v>60</v>
      </c>
      <c r="C69" s="57" t="s">
        <v>14</v>
      </c>
      <c r="D69" s="58">
        <v>181.40090563643292</v>
      </c>
      <c r="E69" s="58"/>
      <c r="F69" s="8"/>
      <c r="G69" s="8"/>
    </row>
    <row r="70" spans="1:7" ht="48">
      <c r="A70" s="31">
        <v>5.11</v>
      </c>
      <c r="B70" s="45" t="s">
        <v>61</v>
      </c>
      <c r="C70" s="57" t="s">
        <v>14</v>
      </c>
      <c r="D70" s="58">
        <v>75</v>
      </c>
      <c r="E70" s="58"/>
      <c r="F70" s="8"/>
      <c r="G70" s="8"/>
    </row>
    <row r="71" spans="1:7" ht="24.75" customHeight="1">
      <c r="A71" s="31">
        <v>5.12</v>
      </c>
      <c r="B71" s="45" t="s">
        <v>48</v>
      </c>
      <c r="C71" s="57" t="s">
        <v>16</v>
      </c>
      <c r="D71" s="58">
        <f>+D60*0.4</f>
        <v>244</v>
      </c>
      <c r="E71" s="58"/>
      <c r="F71" s="8"/>
      <c r="G71" s="8"/>
    </row>
    <row r="72" spans="1:7" ht="21.75" customHeight="1">
      <c r="A72" s="31">
        <v>5.13</v>
      </c>
      <c r="B72" s="45" t="s">
        <v>49</v>
      </c>
      <c r="C72" s="57" t="s">
        <v>16</v>
      </c>
      <c r="D72" s="58">
        <f>+D60*0.55</f>
        <v>335.5</v>
      </c>
      <c r="E72" s="58"/>
      <c r="F72" s="8"/>
      <c r="G72" s="8"/>
    </row>
    <row r="73" spans="1:7" ht="12.75">
      <c r="A73" s="31">
        <v>5.14</v>
      </c>
      <c r="B73" s="45" t="s">
        <v>25</v>
      </c>
      <c r="C73" s="57" t="s">
        <v>14</v>
      </c>
      <c r="D73" s="58">
        <f>+D60</f>
        <v>610</v>
      </c>
      <c r="E73" s="58"/>
      <c r="F73" s="8"/>
      <c r="G73" s="8"/>
    </row>
    <row r="74" spans="1:7" ht="12.75">
      <c r="A74" s="31">
        <v>5.15</v>
      </c>
      <c r="B74" s="45" t="s">
        <v>26</v>
      </c>
      <c r="C74" s="57" t="s">
        <v>14</v>
      </c>
      <c r="D74" s="58">
        <f>+D60</f>
        <v>610</v>
      </c>
      <c r="E74" s="58"/>
      <c r="F74" s="8"/>
      <c r="G74" s="8"/>
    </row>
    <row r="75" spans="1:7" ht="72">
      <c r="A75" s="31">
        <v>5.16</v>
      </c>
      <c r="B75" s="45" t="s">
        <v>59</v>
      </c>
      <c r="C75" s="57" t="s">
        <v>43</v>
      </c>
      <c r="D75" s="58">
        <v>1</v>
      </c>
      <c r="E75" s="7"/>
      <c r="F75" s="8"/>
      <c r="G75" s="8"/>
    </row>
    <row r="76" spans="1:7" ht="42" customHeight="1" thickBot="1">
      <c r="A76" s="31">
        <v>5.17</v>
      </c>
      <c r="B76" s="45" t="s">
        <v>58</v>
      </c>
      <c r="C76" s="57" t="s">
        <v>8</v>
      </c>
      <c r="D76" s="58">
        <v>6</v>
      </c>
      <c r="E76" s="7"/>
      <c r="F76" s="8"/>
      <c r="G76" s="8"/>
    </row>
    <row r="77" spans="1:8" ht="15.75" customHeight="1" thickBot="1">
      <c r="A77" s="70" t="s">
        <v>44</v>
      </c>
      <c r="B77" s="71"/>
      <c r="C77" s="71"/>
      <c r="D77" s="72"/>
      <c r="E77" s="44"/>
      <c r="F77" s="73"/>
      <c r="G77" s="41"/>
      <c r="H77" s="12"/>
    </row>
    <row r="78" spans="1:7" ht="15" customHeight="1">
      <c r="A78" s="76" t="s">
        <v>5</v>
      </c>
      <c r="B78" s="77"/>
      <c r="C78" s="77"/>
      <c r="D78" s="78"/>
      <c r="E78" s="38"/>
      <c r="F78" s="74"/>
      <c r="G78" s="42"/>
    </row>
    <row r="79" spans="1:7" ht="15" customHeight="1">
      <c r="A79" s="79" t="s">
        <v>45</v>
      </c>
      <c r="B79" s="80"/>
      <c r="C79" s="80"/>
      <c r="D79" s="81"/>
      <c r="E79" s="39"/>
      <c r="F79" s="74"/>
      <c r="G79" s="42"/>
    </row>
    <row r="80" spans="1:7" ht="15" customHeight="1">
      <c r="A80" s="79" t="s">
        <v>6</v>
      </c>
      <c r="B80" s="80"/>
      <c r="C80" s="80"/>
      <c r="D80" s="81"/>
      <c r="E80" s="39"/>
      <c r="F80" s="74"/>
      <c r="G80" s="42"/>
    </row>
    <row r="81" spans="1:7" ht="15" customHeight="1">
      <c r="A81" s="79" t="s">
        <v>7</v>
      </c>
      <c r="B81" s="80"/>
      <c r="C81" s="80"/>
      <c r="D81" s="81"/>
      <c r="E81" s="39">
        <v>0.16</v>
      </c>
      <c r="F81" s="74"/>
      <c r="G81" s="42"/>
    </row>
    <row r="82" spans="1:8" ht="15" customHeight="1" thickBot="1">
      <c r="A82" s="82" t="s">
        <v>46</v>
      </c>
      <c r="B82" s="83"/>
      <c r="C82" s="83"/>
      <c r="D82" s="84"/>
      <c r="E82" s="40"/>
      <c r="F82" s="75"/>
      <c r="G82" s="43"/>
      <c r="H82" s="28"/>
    </row>
    <row r="83" spans="1:9" s="4" customFormat="1" ht="15">
      <c r="A83" s="23"/>
      <c r="C83" s="24"/>
      <c r="D83" s="25"/>
      <c r="E83" s="25"/>
      <c r="F83" s="26"/>
      <c r="G83" s="26"/>
      <c r="I83" s="27"/>
    </row>
    <row r="84" spans="1:7" s="4" customFormat="1" ht="15">
      <c r="A84" s="23"/>
      <c r="C84" s="24"/>
      <c r="D84" s="25"/>
      <c r="E84" s="25"/>
      <c r="F84" s="26"/>
      <c r="G84" s="26"/>
    </row>
    <row r="85" spans="1:7" s="4" customFormat="1" ht="15">
      <c r="A85" s="23"/>
      <c r="C85" s="24"/>
      <c r="D85" s="25"/>
      <c r="E85" s="25"/>
      <c r="F85" s="26"/>
      <c r="G85" s="26"/>
    </row>
    <row r="86" spans="1:7" s="4" customFormat="1" ht="15">
      <c r="A86" s="23"/>
      <c r="C86" s="24"/>
      <c r="D86" s="25"/>
      <c r="E86" s="25"/>
      <c r="F86" s="26"/>
      <c r="G86" s="26"/>
    </row>
    <row r="87" spans="1:7" s="4" customFormat="1" ht="15">
      <c r="A87" s="23"/>
      <c r="C87" s="24"/>
      <c r="D87" s="25"/>
      <c r="E87" s="25"/>
      <c r="F87" s="26"/>
      <c r="G87" s="26"/>
    </row>
    <row r="88" spans="1:7" s="4" customFormat="1" ht="15">
      <c r="A88" s="23"/>
      <c r="C88" s="24"/>
      <c r="D88" s="25"/>
      <c r="E88" s="25"/>
      <c r="F88" s="26"/>
      <c r="G88" s="26"/>
    </row>
    <row r="89" spans="1:7" s="4" customFormat="1" ht="15">
      <c r="A89" s="23"/>
      <c r="C89" s="24"/>
      <c r="D89" s="25"/>
      <c r="E89" s="25"/>
      <c r="F89" s="26"/>
      <c r="G89" s="26"/>
    </row>
    <row r="90" spans="1:7" s="4" customFormat="1" ht="15">
      <c r="A90" s="23"/>
      <c r="C90" s="24"/>
      <c r="D90" s="25"/>
      <c r="E90" s="25"/>
      <c r="F90" s="26"/>
      <c r="G90" s="26"/>
    </row>
    <row r="91" spans="1:7" s="4" customFormat="1" ht="15">
      <c r="A91" s="23"/>
      <c r="C91" s="24"/>
      <c r="D91" s="25"/>
      <c r="E91" s="25"/>
      <c r="F91" s="26"/>
      <c r="G91" s="26"/>
    </row>
    <row r="92" spans="1:7" s="4" customFormat="1" ht="15">
      <c r="A92" s="23"/>
      <c r="C92" s="24"/>
      <c r="D92" s="25"/>
      <c r="E92" s="25"/>
      <c r="F92" s="26"/>
      <c r="G92" s="26"/>
    </row>
    <row r="93" spans="1:7" s="4" customFormat="1" ht="15">
      <c r="A93" s="23"/>
      <c r="C93" s="24"/>
      <c r="D93" s="25"/>
      <c r="E93" s="25"/>
      <c r="F93" s="26"/>
      <c r="G93" s="26"/>
    </row>
    <row r="94" spans="1:7" s="4" customFormat="1" ht="15">
      <c r="A94" s="23"/>
      <c r="C94" s="24"/>
      <c r="D94" s="25"/>
      <c r="E94" s="25"/>
      <c r="F94" s="26"/>
      <c r="G94" s="26"/>
    </row>
    <row r="95" spans="1:7" s="4" customFormat="1" ht="15">
      <c r="A95" s="23"/>
      <c r="C95" s="24"/>
      <c r="D95" s="25"/>
      <c r="E95" s="25"/>
      <c r="F95" s="26"/>
      <c r="G95" s="26"/>
    </row>
    <row r="96" spans="1:7" s="4" customFormat="1" ht="15">
      <c r="A96" s="23"/>
      <c r="C96" s="24"/>
      <c r="D96" s="25"/>
      <c r="E96" s="25"/>
      <c r="F96" s="26"/>
      <c r="G96" s="26"/>
    </row>
    <row r="97" spans="1:7" s="4" customFormat="1" ht="15">
      <c r="A97" s="23"/>
      <c r="C97" s="24"/>
      <c r="D97" s="25"/>
      <c r="E97" s="25"/>
      <c r="F97" s="26"/>
      <c r="G97" s="26"/>
    </row>
    <row r="98" spans="1:7" s="4" customFormat="1" ht="15">
      <c r="A98" s="23"/>
      <c r="C98" s="24"/>
      <c r="D98" s="25"/>
      <c r="E98" s="25"/>
      <c r="F98" s="26"/>
      <c r="G98" s="26"/>
    </row>
    <row r="99" spans="1:7" s="4" customFormat="1" ht="15">
      <c r="A99" s="23"/>
      <c r="C99" s="24"/>
      <c r="D99" s="25"/>
      <c r="E99" s="25"/>
      <c r="F99" s="26"/>
      <c r="G99" s="26"/>
    </row>
    <row r="100" spans="1:7" s="4" customFormat="1" ht="15">
      <c r="A100" s="23"/>
      <c r="C100" s="24"/>
      <c r="D100" s="25"/>
      <c r="E100" s="25"/>
      <c r="F100" s="26"/>
      <c r="G100" s="26"/>
    </row>
    <row r="101" spans="1:7" s="4" customFormat="1" ht="15">
      <c r="A101" s="23"/>
      <c r="C101" s="24"/>
      <c r="D101" s="25"/>
      <c r="E101" s="25"/>
      <c r="F101" s="26"/>
      <c r="G101" s="26"/>
    </row>
    <row r="102" spans="1:7" s="4" customFormat="1" ht="15">
      <c r="A102" s="23"/>
      <c r="C102" s="24"/>
      <c r="D102" s="25"/>
      <c r="E102" s="25"/>
      <c r="F102" s="26"/>
      <c r="G102" s="26"/>
    </row>
    <row r="103" spans="1:7" s="4" customFormat="1" ht="15">
      <c r="A103" s="23"/>
      <c r="C103" s="24"/>
      <c r="D103" s="25"/>
      <c r="E103" s="25"/>
      <c r="F103" s="26"/>
      <c r="G103" s="26"/>
    </row>
    <row r="104" spans="1:7" s="4" customFormat="1" ht="15">
      <c r="A104" s="23"/>
      <c r="C104" s="24"/>
      <c r="D104" s="25"/>
      <c r="E104" s="25"/>
      <c r="F104" s="26"/>
      <c r="G104" s="26"/>
    </row>
    <row r="105" spans="1:7" s="4" customFormat="1" ht="15">
      <c r="A105" s="23"/>
      <c r="C105" s="24"/>
      <c r="D105" s="25"/>
      <c r="E105" s="25"/>
      <c r="F105" s="26"/>
      <c r="G105" s="26"/>
    </row>
    <row r="106" spans="1:7" s="4" customFormat="1" ht="15">
      <c r="A106" s="23"/>
      <c r="C106" s="24"/>
      <c r="D106" s="25"/>
      <c r="E106" s="25"/>
      <c r="F106" s="26"/>
      <c r="G106" s="26"/>
    </row>
    <row r="107" spans="1:7" s="4" customFormat="1" ht="15">
      <c r="A107" s="23"/>
      <c r="C107" s="24"/>
      <c r="D107" s="25"/>
      <c r="E107" s="25"/>
      <c r="F107" s="26"/>
      <c r="G107" s="26"/>
    </row>
    <row r="108" spans="1:7" s="4" customFormat="1" ht="15">
      <c r="A108" s="23"/>
      <c r="C108" s="24"/>
      <c r="D108" s="25"/>
      <c r="E108" s="25"/>
      <c r="F108" s="26"/>
      <c r="G108" s="26"/>
    </row>
    <row r="109" spans="1:7" s="4" customFormat="1" ht="15">
      <c r="A109" s="23"/>
      <c r="C109" s="24"/>
      <c r="D109" s="25"/>
      <c r="E109" s="25"/>
      <c r="F109" s="26"/>
      <c r="G109" s="26"/>
    </row>
    <row r="110" spans="1:7" s="4" customFormat="1" ht="15">
      <c r="A110" s="23"/>
      <c r="C110" s="24"/>
      <c r="D110" s="25"/>
      <c r="E110" s="25"/>
      <c r="F110" s="26"/>
      <c r="G110" s="26"/>
    </row>
    <row r="111" spans="1:7" s="4" customFormat="1" ht="15">
      <c r="A111" s="23"/>
      <c r="C111" s="24"/>
      <c r="D111" s="25"/>
      <c r="E111" s="25"/>
      <c r="F111" s="26"/>
      <c r="G111" s="26"/>
    </row>
    <row r="112" spans="1:7" s="4" customFormat="1" ht="15">
      <c r="A112" s="23"/>
      <c r="C112" s="24"/>
      <c r="D112" s="25"/>
      <c r="E112" s="25"/>
      <c r="F112" s="26"/>
      <c r="G112" s="26"/>
    </row>
    <row r="113" spans="1:7" s="4" customFormat="1" ht="15">
      <c r="A113" s="23"/>
      <c r="C113" s="24"/>
      <c r="D113" s="25"/>
      <c r="E113" s="25"/>
      <c r="F113" s="26"/>
      <c r="G113" s="26"/>
    </row>
    <row r="114" spans="1:7" s="4" customFormat="1" ht="15">
      <c r="A114" s="23"/>
      <c r="C114" s="24"/>
      <c r="D114" s="25"/>
      <c r="E114" s="25"/>
      <c r="F114" s="26"/>
      <c r="G114" s="26"/>
    </row>
    <row r="115" spans="1:7" s="4" customFormat="1" ht="15">
      <c r="A115" s="23"/>
      <c r="C115" s="24"/>
      <c r="D115" s="25"/>
      <c r="E115" s="25"/>
      <c r="F115" s="26"/>
      <c r="G115" s="26"/>
    </row>
    <row r="116" spans="1:7" s="4" customFormat="1" ht="15">
      <c r="A116" s="23"/>
      <c r="C116" s="24"/>
      <c r="D116" s="25"/>
      <c r="E116" s="25"/>
      <c r="F116" s="26"/>
      <c r="G116" s="26"/>
    </row>
    <row r="117" spans="1:7" s="4" customFormat="1" ht="15">
      <c r="A117" s="23"/>
      <c r="C117" s="24"/>
      <c r="D117" s="25"/>
      <c r="E117" s="25"/>
      <c r="F117" s="26"/>
      <c r="G117" s="26"/>
    </row>
    <row r="118" spans="1:7" s="4" customFormat="1" ht="15">
      <c r="A118" s="23"/>
      <c r="C118" s="24"/>
      <c r="D118" s="25"/>
      <c r="E118" s="25"/>
      <c r="F118" s="26"/>
      <c r="G118" s="26"/>
    </row>
    <row r="119" spans="1:7" s="4" customFormat="1" ht="15">
      <c r="A119" s="23"/>
      <c r="C119" s="24"/>
      <c r="D119" s="25"/>
      <c r="E119" s="25"/>
      <c r="F119" s="26"/>
      <c r="G119" s="26"/>
    </row>
    <row r="120" spans="1:7" s="4" customFormat="1" ht="15">
      <c r="A120" s="23"/>
      <c r="C120" s="24"/>
      <c r="D120" s="25"/>
      <c r="E120" s="25"/>
      <c r="F120" s="26"/>
      <c r="G120" s="26"/>
    </row>
    <row r="121" spans="1:7" s="4" customFormat="1" ht="15">
      <c r="A121" s="23"/>
      <c r="C121" s="24"/>
      <c r="D121" s="25"/>
      <c r="E121" s="25"/>
      <c r="F121" s="26"/>
      <c r="G121" s="26"/>
    </row>
    <row r="122" spans="1:7" s="4" customFormat="1" ht="15">
      <c r="A122" s="23"/>
      <c r="C122" s="24"/>
      <c r="D122" s="25"/>
      <c r="E122" s="25"/>
      <c r="F122" s="26"/>
      <c r="G122" s="26"/>
    </row>
    <row r="123" spans="1:7" s="4" customFormat="1" ht="15">
      <c r="A123" s="23"/>
      <c r="C123" s="24"/>
      <c r="D123" s="25"/>
      <c r="E123" s="25"/>
      <c r="F123" s="26"/>
      <c r="G123" s="26"/>
    </row>
    <row r="124" spans="1:7" s="4" customFormat="1" ht="15">
      <c r="A124" s="23"/>
      <c r="C124" s="24"/>
      <c r="D124" s="25"/>
      <c r="E124" s="25"/>
      <c r="F124" s="26"/>
      <c r="G124" s="26"/>
    </row>
    <row r="125" spans="1:7" s="4" customFormat="1" ht="15">
      <c r="A125" s="23"/>
      <c r="C125" s="24"/>
      <c r="D125" s="25"/>
      <c r="E125" s="25"/>
      <c r="F125" s="26"/>
      <c r="G125" s="26"/>
    </row>
    <row r="126" spans="1:7" s="4" customFormat="1" ht="15">
      <c r="A126" s="23"/>
      <c r="C126" s="24"/>
      <c r="D126" s="25"/>
      <c r="E126" s="25"/>
      <c r="F126" s="26"/>
      <c r="G126" s="26"/>
    </row>
    <row r="127" spans="1:7" s="4" customFormat="1" ht="15">
      <c r="A127" s="23"/>
      <c r="C127" s="24"/>
      <c r="D127" s="25"/>
      <c r="E127" s="25"/>
      <c r="F127" s="26"/>
      <c r="G127" s="26"/>
    </row>
    <row r="128" spans="1:7" s="4" customFormat="1" ht="15">
      <c r="A128" s="23"/>
      <c r="C128" s="24"/>
      <c r="D128" s="25"/>
      <c r="E128" s="25"/>
      <c r="F128" s="26"/>
      <c r="G128" s="26"/>
    </row>
    <row r="129" spans="1:7" s="4" customFormat="1" ht="15">
      <c r="A129" s="23"/>
      <c r="C129" s="24"/>
      <c r="D129" s="25"/>
      <c r="E129" s="25"/>
      <c r="F129" s="26"/>
      <c r="G129" s="26"/>
    </row>
    <row r="130" spans="1:7" s="4" customFormat="1" ht="15">
      <c r="A130" s="23"/>
      <c r="C130" s="24"/>
      <c r="D130" s="25"/>
      <c r="E130" s="25"/>
      <c r="F130" s="26"/>
      <c r="G130" s="26"/>
    </row>
    <row r="131" spans="1:7" s="4" customFormat="1" ht="15">
      <c r="A131" s="23"/>
      <c r="C131" s="24"/>
      <c r="D131" s="25"/>
      <c r="E131" s="25"/>
      <c r="F131" s="26"/>
      <c r="G131" s="26"/>
    </row>
    <row r="132" spans="1:7" s="4" customFormat="1" ht="15">
      <c r="A132" s="23"/>
      <c r="C132" s="24"/>
      <c r="D132" s="25"/>
      <c r="E132" s="25"/>
      <c r="F132" s="26"/>
      <c r="G132" s="26"/>
    </row>
    <row r="133" spans="1:7" s="4" customFormat="1" ht="15">
      <c r="A133" s="23"/>
      <c r="C133" s="24"/>
      <c r="D133" s="25"/>
      <c r="E133" s="25"/>
      <c r="F133" s="26"/>
      <c r="G133" s="26"/>
    </row>
    <row r="134" spans="1:7" s="4" customFormat="1" ht="15">
      <c r="A134" s="23"/>
      <c r="C134" s="24"/>
      <c r="D134" s="25"/>
      <c r="E134" s="25"/>
      <c r="F134" s="26"/>
      <c r="G134" s="26"/>
    </row>
    <row r="135" spans="1:7" s="4" customFormat="1" ht="15">
      <c r="A135" s="23"/>
      <c r="C135" s="24"/>
      <c r="D135" s="25"/>
      <c r="E135" s="25"/>
      <c r="F135" s="26"/>
      <c r="G135" s="26"/>
    </row>
    <row r="136" spans="1:7" s="4" customFormat="1" ht="15">
      <c r="A136" s="23"/>
      <c r="C136" s="24"/>
      <c r="D136" s="25"/>
      <c r="E136" s="25"/>
      <c r="F136" s="26"/>
      <c r="G136" s="26"/>
    </row>
    <row r="137" spans="1:7" s="4" customFormat="1" ht="15">
      <c r="A137" s="23"/>
      <c r="C137" s="24"/>
      <c r="D137" s="25"/>
      <c r="E137" s="25"/>
      <c r="F137" s="26"/>
      <c r="G137" s="26"/>
    </row>
    <row r="138" spans="1:7" s="4" customFormat="1" ht="15">
      <c r="A138" s="23"/>
      <c r="C138" s="24"/>
      <c r="D138" s="25"/>
      <c r="E138" s="25"/>
      <c r="F138" s="26"/>
      <c r="G138" s="26"/>
    </row>
    <row r="139" spans="1:7" s="4" customFormat="1" ht="15">
      <c r="A139" s="23"/>
      <c r="C139" s="24"/>
      <c r="D139" s="25"/>
      <c r="E139" s="25"/>
      <c r="F139" s="26"/>
      <c r="G139" s="26"/>
    </row>
    <row r="140" spans="1:7" s="4" customFormat="1" ht="15">
      <c r="A140" s="23"/>
      <c r="C140" s="24"/>
      <c r="D140" s="25"/>
      <c r="E140" s="25"/>
      <c r="F140" s="26"/>
      <c r="G140" s="26"/>
    </row>
    <row r="141" spans="1:7" s="4" customFormat="1" ht="15">
      <c r="A141" s="23"/>
      <c r="C141" s="24"/>
      <c r="D141" s="25"/>
      <c r="E141" s="25"/>
      <c r="F141" s="26"/>
      <c r="G141" s="26"/>
    </row>
    <row r="142" spans="1:7" s="4" customFormat="1" ht="15">
      <c r="A142" s="23"/>
      <c r="C142" s="24"/>
      <c r="D142" s="25"/>
      <c r="E142" s="25"/>
      <c r="F142" s="26"/>
      <c r="G142" s="26"/>
    </row>
    <row r="143" spans="1:7" s="4" customFormat="1" ht="15">
      <c r="A143" s="23"/>
      <c r="C143" s="24"/>
      <c r="D143" s="25"/>
      <c r="E143" s="25"/>
      <c r="F143" s="26"/>
      <c r="G143" s="26"/>
    </row>
    <row r="144" spans="1:7" s="4" customFormat="1" ht="15">
      <c r="A144" s="23"/>
      <c r="C144" s="24"/>
      <c r="D144" s="25"/>
      <c r="E144" s="25"/>
      <c r="F144" s="26"/>
      <c r="G144" s="26"/>
    </row>
    <row r="145" spans="1:7" s="4" customFormat="1" ht="15">
      <c r="A145" s="23"/>
      <c r="C145" s="24"/>
      <c r="D145" s="25"/>
      <c r="E145" s="25"/>
      <c r="F145" s="26"/>
      <c r="G145" s="26"/>
    </row>
    <row r="146" spans="1:7" s="4" customFormat="1" ht="15">
      <c r="A146" s="23"/>
      <c r="C146" s="24"/>
      <c r="D146" s="25"/>
      <c r="E146" s="25"/>
      <c r="F146" s="26"/>
      <c r="G146" s="26"/>
    </row>
    <row r="147" spans="1:7" s="4" customFormat="1" ht="15">
      <c r="A147" s="23"/>
      <c r="C147" s="24"/>
      <c r="D147" s="25"/>
      <c r="E147" s="25"/>
      <c r="F147" s="26"/>
      <c r="G147" s="26"/>
    </row>
    <row r="148" spans="1:7" s="4" customFormat="1" ht="15">
      <c r="A148" s="23"/>
      <c r="C148" s="24"/>
      <c r="D148" s="25"/>
      <c r="E148" s="25"/>
      <c r="F148" s="26"/>
      <c r="G148" s="26"/>
    </row>
    <row r="149" spans="1:7" s="4" customFormat="1" ht="15">
      <c r="A149" s="23"/>
      <c r="C149" s="24"/>
      <c r="D149" s="25"/>
      <c r="E149" s="25"/>
      <c r="F149" s="26"/>
      <c r="G149" s="26"/>
    </row>
    <row r="150" spans="1:7" s="4" customFormat="1" ht="15">
      <c r="A150" s="23"/>
      <c r="C150" s="24"/>
      <c r="D150" s="25"/>
      <c r="E150" s="25"/>
      <c r="F150" s="26"/>
      <c r="G150" s="26"/>
    </row>
    <row r="151" spans="1:7" s="4" customFormat="1" ht="15">
      <c r="A151" s="23"/>
      <c r="C151" s="24"/>
      <c r="D151" s="25"/>
      <c r="E151" s="25"/>
      <c r="F151" s="26"/>
      <c r="G151" s="26"/>
    </row>
    <row r="152" spans="1:7" s="4" customFormat="1" ht="15">
      <c r="A152" s="23"/>
      <c r="C152" s="24"/>
      <c r="D152" s="25"/>
      <c r="E152" s="25"/>
      <c r="F152" s="26"/>
      <c r="G152" s="26"/>
    </row>
    <row r="153" spans="1:7" s="4" customFormat="1" ht="15">
      <c r="A153" s="23"/>
      <c r="C153" s="24"/>
      <c r="D153" s="25"/>
      <c r="E153" s="25"/>
      <c r="F153" s="26"/>
      <c r="G153" s="26"/>
    </row>
    <row r="154" spans="1:7" s="4" customFormat="1" ht="15">
      <c r="A154" s="23"/>
      <c r="C154" s="24"/>
      <c r="D154" s="25"/>
      <c r="E154" s="25"/>
      <c r="F154" s="26"/>
      <c r="G154" s="26"/>
    </row>
    <row r="155" spans="1:7" s="4" customFormat="1" ht="15">
      <c r="A155" s="23"/>
      <c r="C155" s="24"/>
      <c r="D155" s="25"/>
      <c r="E155" s="25"/>
      <c r="F155" s="26"/>
      <c r="G155" s="26"/>
    </row>
    <row r="156" spans="1:7" s="4" customFormat="1" ht="15">
      <c r="A156" s="23"/>
      <c r="C156" s="24"/>
      <c r="D156" s="25"/>
      <c r="E156" s="25"/>
      <c r="F156" s="26"/>
      <c r="G156" s="26"/>
    </row>
    <row r="157" spans="1:7" s="4" customFormat="1" ht="15">
      <c r="A157" s="23"/>
      <c r="C157" s="24"/>
      <c r="D157" s="25"/>
      <c r="E157" s="25"/>
      <c r="F157" s="26"/>
      <c r="G157" s="26"/>
    </row>
    <row r="158" spans="1:7" s="4" customFormat="1" ht="15">
      <c r="A158" s="23"/>
      <c r="C158" s="24"/>
      <c r="D158" s="25"/>
      <c r="E158" s="25"/>
      <c r="F158" s="26"/>
      <c r="G158" s="26"/>
    </row>
    <row r="159" spans="1:7" s="4" customFormat="1" ht="15">
      <c r="A159" s="23"/>
      <c r="C159" s="24"/>
      <c r="D159" s="25"/>
      <c r="E159" s="25"/>
      <c r="F159" s="26"/>
      <c r="G159" s="26"/>
    </row>
    <row r="160" spans="1:7" s="4" customFormat="1" ht="15">
      <c r="A160" s="23"/>
      <c r="C160" s="24"/>
      <c r="D160" s="25"/>
      <c r="E160" s="25"/>
      <c r="F160" s="26"/>
      <c r="G160" s="26"/>
    </row>
    <row r="161" spans="1:7" s="4" customFormat="1" ht="15">
      <c r="A161" s="23"/>
      <c r="C161" s="24"/>
      <c r="D161" s="25"/>
      <c r="E161" s="25"/>
      <c r="F161" s="26"/>
      <c r="G161" s="26"/>
    </row>
    <row r="162" spans="1:7" s="4" customFormat="1" ht="15">
      <c r="A162" s="23"/>
      <c r="C162" s="24"/>
      <c r="D162" s="25"/>
      <c r="E162" s="25"/>
      <c r="F162" s="26"/>
      <c r="G162" s="26"/>
    </row>
    <row r="163" spans="1:7" s="4" customFormat="1" ht="15">
      <c r="A163" s="23"/>
      <c r="C163" s="24"/>
      <c r="D163" s="25"/>
      <c r="E163" s="25"/>
      <c r="F163" s="26"/>
      <c r="G163" s="26"/>
    </row>
    <row r="164" spans="1:7" s="4" customFormat="1" ht="15">
      <c r="A164" s="23"/>
      <c r="C164" s="24"/>
      <c r="D164" s="25"/>
      <c r="E164" s="25"/>
      <c r="F164" s="26"/>
      <c r="G164" s="26"/>
    </row>
    <row r="165" spans="1:7" s="4" customFormat="1" ht="15">
      <c r="A165" s="23"/>
      <c r="C165" s="24"/>
      <c r="D165" s="25"/>
      <c r="E165" s="25"/>
      <c r="F165" s="26"/>
      <c r="G165" s="26"/>
    </row>
    <row r="166" spans="1:7" s="4" customFormat="1" ht="15">
      <c r="A166" s="23"/>
      <c r="C166" s="24"/>
      <c r="D166" s="25"/>
      <c r="E166" s="25"/>
      <c r="F166" s="26"/>
      <c r="G166" s="26"/>
    </row>
    <row r="167" spans="1:7" s="4" customFormat="1" ht="15">
      <c r="A167" s="23"/>
      <c r="C167" s="24"/>
      <c r="D167" s="25"/>
      <c r="E167" s="25"/>
      <c r="F167" s="26"/>
      <c r="G167" s="26"/>
    </row>
    <row r="168" spans="1:7" s="4" customFormat="1" ht="15">
      <c r="A168" s="23"/>
      <c r="C168" s="24"/>
      <c r="D168" s="25"/>
      <c r="E168" s="25"/>
      <c r="F168" s="26"/>
      <c r="G168" s="26"/>
    </row>
    <row r="169" spans="1:7" s="4" customFormat="1" ht="15">
      <c r="A169" s="23"/>
      <c r="C169" s="24"/>
      <c r="D169" s="25"/>
      <c r="E169" s="25"/>
      <c r="F169" s="26"/>
      <c r="G169" s="26"/>
    </row>
    <row r="170" spans="1:7" s="4" customFormat="1" ht="15">
      <c r="A170" s="23"/>
      <c r="C170" s="24"/>
      <c r="D170" s="25"/>
      <c r="E170" s="25"/>
      <c r="F170" s="26"/>
      <c r="G170" s="26"/>
    </row>
    <row r="171" spans="1:7" s="4" customFormat="1" ht="15">
      <c r="A171" s="23"/>
      <c r="C171" s="24"/>
      <c r="D171" s="25"/>
      <c r="E171" s="25"/>
      <c r="F171" s="26"/>
      <c r="G171" s="26"/>
    </row>
    <row r="172" spans="1:7" s="4" customFormat="1" ht="15">
      <c r="A172" s="23"/>
      <c r="C172" s="24"/>
      <c r="D172" s="25"/>
      <c r="E172" s="25"/>
      <c r="F172" s="26"/>
      <c r="G172" s="26"/>
    </row>
  </sheetData>
  <sheetProtection/>
  <mergeCells count="12">
    <mergeCell ref="A1:G1"/>
    <mergeCell ref="A3:G3"/>
    <mergeCell ref="C4:G4"/>
    <mergeCell ref="A4:B4"/>
    <mergeCell ref="A77:D77"/>
    <mergeCell ref="F77:F82"/>
    <mergeCell ref="A2:G2"/>
    <mergeCell ref="A78:D78"/>
    <mergeCell ref="A79:D79"/>
    <mergeCell ref="A80:D80"/>
    <mergeCell ref="A81:D81"/>
    <mergeCell ref="A82:D82"/>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scale="43" r:id="rId1"/>
  <rowBreaks count="1" manualBreakCount="1">
    <brk id="58"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diana.espinosa</dc:creator>
  <cp:keywords/>
  <dc:description/>
  <cp:lastModifiedBy>Liz Mercedes Benavides Parra</cp:lastModifiedBy>
  <dcterms:created xsi:type="dcterms:W3CDTF">2012-02-28T13:28:25Z</dcterms:created>
  <dcterms:modified xsi:type="dcterms:W3CDTF">2012-10-19T21:19:02Z</dcterms:modified>
  <cp:category/>
  <cp:version/>
  <cp:contentType/>
  <cp:contentStatus/>
</cp:coreProperties>
</file>