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80" windowHeight="4185" activeTab="0"/>
  </bookViews>
  <sheets>
    <sheet name="Anexo 2" sheetId="1" r:id="rId1"/>
    <sheet name="Facto multilplicador" sheetId="2" r:id="rId2"/>
  </sheets>
  <externalReferences>
    <externalReference r:id="rId5"/>
  </externalReferences>
  <definedNames>
    <definedName name="_xlnm.Print_Area" localSheetId="0">'Anexo 2'!$A$1:$I$43</definedName>
    <definedName name="_xlnm.Print_Area" localSheetId="1">'Facto multilplicador'!$A$2:$D$39</definedName>
  </definedNames>
  <calcPr fullCalcOnLoad="1"/>
</workbook>
</file>

<file path=xl/sharedStrings.xml><?xml version="1.0" encoding="utf-8"?>
<sst xmlns="http://schemas.openxmlformats.org/spreadsheetml/2006/main" count="142" uniqueCount="124">
  <si>
    <t>PERSONAL DE SUPERVISIÓN</t>
  </si>
  <si>
    <t>1.1.1</t>
  </si>
  <si>
    <t>1.1.2</t>
  </si>
  <si>
    <t>1.1.3</t>
  </si>
  <si>
    <t>1.1.5</t>
  </si>
  <si>
    <t>Ingenieros y/o Arquitectos Auxiliares (Cat. 8)</t>
  </si>
  <si>
    <t>1.1.6</t>
  </si>
  <si>
    <t>Comisión de Topografía</t>
  </si>
  <si>
    <t>PERSONAL DE STAFF</t>
  </si>
  <si>
    <t>1.2.1</t>
  </si>
  <si>
    <t>Especialista en Estructuras (Cat. 2)</t>
  </si>
  <si>
    <t>1.2.2</t>
  </si>
  <si>
    <t>Especialista Hidrosanitario (Cat. 2)</t>
  </si>
  <si>
    <t>1.2.3</t>
  </si>
  <si>
    <t>Especialista Electrico (Cat. 2)</t>
  </si>
  <si>
    <t>1.2.4</t>
  </si>
  <si>
    <t>Especialista en Geotecnica (Cat. 2)</t>
  </si>
  <si>
    <t>1.2.5</t>
  </si>
  <si>
    <t>Especialista en Costos y Presupuestos (Cat. 2)</t>
  </si>
  <si>
    <t>1.2.6</t>
  </si>
  <si>
    <t>PERSONAL DE APOYO</t>
  </si>
  <si>
    <t>1.3.1</t>
  </si>
  <si>
    <t>Contador</t>
  </si>
  <si>
    <t>1.3.2</t>
  </si>
  <si>
    <t>1.3.3</t>
  </si>
  <si>
    <t>MES</t>
  </si>
  <si>
    <t>Ensayos de Calidad</t>
  </si>
  <si>
    <t>Transportes varios</t>
  </si>
  <si>
    <t>Impuesto de timbre</t>
  </si>
  <si>
    <t>Publicación</t>
  </si>
  <si>
    <t>Otros impuestos</t>
  </si>
  <si>
    <t>Garantía Única y RCE</t>
  </si>
  <si>
    <t>PERSONAL</t>
  </si>
  <si>
    <t>2</t>
  </si>
  <si>
    <t>2.1.1</t>
  </si>
  <si>
    <t>2.1.2</t>
  </si>
  <si>
    <t>2.1.3</t>
  </si>
  <si>
    <t>2.1.4</t>
  </si>
  <si>
    <t>2.1.5</t>
  </si>
  <si>
    <t>2.1.6</t>
  </si>
  <si>
    <t>Auxiliar de Oficina (Mensajería y varios)</t>
  </si>
  <si>
    <t>OTROS COSTOS DIRECTOS</t>
  </si>
  <si>
    <t>SUELDO MES BÁSICO</t>
  </si>
  <si>
    <t>A</t>
  </si>
  <si>
    <t>B</t>
  </si>
  <si>
    <t>% DE DEDICACIÓN</t>
  </si>
  <si>
    <t>C</t>
  </si>
  <si>
    <t>F.M.</t>
  </si>
  <si>
    <t>N°</t>
  </si>
  <si>
    <t>CONCEPTO</t>
  </si>
  <si>
    <t>D</t>
  </si>
  <si>
    <t>E</t>
  </si>
  <si>
    <t>N° DE MESES</t>
  </si>
  <si>
    <t>F</t>
  </si>
  <si>
    <t>UND</t>
  </si>
  <si>
    <t>CANTIDAD</t>
  </si>
  <si>
    <t>VR. UNITARIO</t>
  </si>
  <si>
    <t>VR. TOTAL</t>
  </si>
  <si>
    <t>SUB-TOTAL COSTOS DE PERSONAL</t>
  </si>
  <si>
    <t>SUB-TOTAL OTROS COSTOS DIRECTOS</t>
  </si>
  <si>
    <t>RESUMEN GENERAL</t>
  </si>
  <si>
    <t>COSTO TOTAL (1 + 2)</t>
  </si>
  <si>
    <t>IVA (16%)</t>
  </si>
  <si>
    <t>VALOR TOTAL OFERTA</t>
  </si>
  <si>
    <t>FIRMA DEL OFERENTE O REPRESENTANTE LEGAL</t>
  </si>
  <si>
    <t>ANEXO N° 9</t>
  </si>
  <si>
    <t>CÁLCULO DEL FACTOR MULTIPLICADOR</t>
  </si>
  <si>
    <t>ÍTEM</t>
  </si>
  <si>
    <t>DESCRIPCIÓN</t>
  </si>
  <si>
    <t>%</t>
  </si>
  <si>
    <t>SALARIO BÁSICO</t>
  </si>
  <si>
    <t>PRESTACIONES SOCIALES</t>
  </si>
  <si>
    <t>SISTEMA DE SEGURIDAD SOCIAL INTEGRAL</t>
  </si>
  <si>
    <t>OTROS</t>
  </si>
  <si>
    <t>SUB-TOTAL B + C</t>
  </si>
  <si>
    <t>SUB-TOTAL A + B + C + D</t>
  </si>
  <si>
    <t>COSTOS INDIRECTOS</t>
  </si>
  <si>
    <t>E1</t>
  </si>
  <si>
    <t>GASTOS GENERALES</t>
  </si>
  <si>
    <t>E2</t>
  </si>
  <si>
    <t>IMPUESTOS, TIMBRES, PERFECCIONAMIENTO</t>
  </si>
  <si>
    <t>SUB-TOTAL E1 + E2</t>
  </si>
  <si>
    <t>HONORARIOS (INCLUYE GASTOS CONTINGENTES)</t>
  </si>
  <si>
    <t>FACTOR MULTIPLICADOR</t>
  </si>
  <si>
    <t>FACTOR MULTIPLICADOR (A + B + C + D + E + F)</t>
  </si>
  <si>
    <t>Primas de Servicio</t>
  </si>
  <si>
    <t>Cesantías</t>
  </si>
  <si>
    <t>Intereses sobre cesantías</t>
  </si>
  <si>
    <t>Dotación de ley</t>
  </si>
  <si>
    <t>Salud</t>
  </si>
  <si>
    <t>Riesgos Profesionales</t>
  </si>
  <si>
    <t>Pensiones</t>
  </si>
  <si>
    <t>ICBF</t>
  </si>
  <si>
    <t>Sena Ordinario</t>
  </si>
  <si>
    <t>Fondo de la Industria de la Construcción</t>
  </si>
  <si>
    <t>Seguro Colectivo</t>
  </si>
  <si>
    <t>Indemnizaciones</t>
  </si>
  <si>
    <t>Campamentos y Oficinas</t>
  </si>
  <si>
    <t>Mobiliario y utiles de escritorio</t>
  </si>
  <si>
    <t>Software y hardware de obra</t>
  </si>
  <si>
    <t>Elementos de seguridad industrial</t>
  </si>
  <si>
    <t>Plan de manejo ambiental</t>
  </si>
  <si>
    <t>G</t>
  </si>
  <si>
    <t>VALOR MES (A * B * C * D)</t>
  </si>
  <si>
    <t>TOTAL PARCIAL
(E * F)</t>
  </si>
  <si>
    <t>Subsidio Familiar</t>
  </si>
  <si>
    <t>Papelería y copias</t>
  </si>
  <si>
    <t>Especialista en HSQ (Cat. 4)</t>
  </si>
  <si>
    <t>ANEXO N° 2</t>
  </si>
  <si>
    <t>Director de Interventoría (Cat. 2)</t>
  </si>
  <si>
    <t>Ingenieros Residentes de de Interventoría  (Cat. 5)</t>
  </si>
  <si>
    <t>Arquitectos Residentes de de Interventoría (Cat. 5)</t>
  </si>
  <si>
    <t xml:space="preserve">Inspectores de  Interventoría </t>
  </si>
  <si>
    <t>Secretaria</t>
  </si>
  <si>
    <t xml:space="preserve">PRESUPUESTO </t>
  </si>
  <si>
    <t>1.1.7</t>
  </si>
  <si>
    <t>1.1.8</t>
  </si>
  <si>
    <t>1.1.9</t>
  </si>
  <si>
    <t>Residente HSQ interventoria (Cat. 8)</t>
  </si>
  <si>
    <t>Disenador Industrial- Residente de mobiliario Interventoría (Cat. 5)</t>
  </si>
  <si>
    <t>REPRESENTANTE LEGAL FIRMA OFERENTE</t>
  </si>
  <si>
    <t>GL</t>
  </si>
  <si>
    <t xml:space="preserve">SELECCIÓN DEL CONTRATISTA PARA REALIZAR LA INTERVENTORÍA TECNICA, ADMINISTRATIVA Y DE CONTROL PRESUPUESTAL A LAS OBRAS DE CONSTRUCCIÓN Y DOTACION DEL MOBILIARIO DEL EDIFICIO  DE AULAS DEL COMPLEJO SEPÚLVEDA DE LA FACULTAD DE INGENIERÍA EN EL CAMPUS NUEVA GRANADA EN CAJICÁ, SEGÚN LAS ESPECIFICACIONES Y LAS CANTIDADES CONSIGNADAS EN EL PRESUPUESTO, POR LA MODALIDAD DE FACTOR MULTIPLICADOR </t>
  </si>
  <si>
    <t>SELECCIÓN DEL CONTRATISTA PARA REALIZAR LA INTERVENTORÍA TECNICA, ADMINISTRATIVA Y DE CONTROL PRESUPUESTAL A LAS OBRAS DE CONSTRUCCIÓN Y DOTACION DEL MOBILIARIO DEL EDIFICIO  DE AULAS DEL COMPLEJO SEPÚLVEDA DE LA FACULTAD DE INGENIERÍA EN EL CAMPUS NUEVA GRANADA EN CAJICÁ, SEGÚN LAS ESPECIFICACIONES Y LAS CANTIDADES CONSIGNADAS EN EL PRESUPUESTO, POR LA MODALIDAD DE FACTOR MULTIPLICADOR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</si>
</sst>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%"/>
    <numFmt numFmtId="187" formatCode="0.0000000%"/>
    <numFmt numFmtId="188" formatCode="0.000%"/>
    <numFmt numFmtId="189" formatCode="0.0000%"/>
    <numFmt numFmtId="190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medium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double"/>
      <top style="thin"/>
      <bottom style="thin"/>
    </border>
    <border>
      <left style="thin"/>
      <right style="double"/>
      <top style="medium"/>
      <bottom style="medium"/>
    </border>
    <border>
      <left style="thin"/>
      <right style="double"/>
      <top style="thin"/>
      <bottom style="double"/>
    </border>
    <border>
      <left style="thin"/>
      <right style="double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/>
      <right>
        <color indexed="63"/>
      </right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3" fillId="0" borderId="0" xfId="55" applyAlignment="1">
      <alignment vertical="center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3" fontId="5" fillId="33" borderId="10" xfId="55" applyNumberFormat="1" applyFont="1" applyFill="1" applyBorder="1" applyAlignment="1">
      <alignment horizontal="center" vertical="center" wrapText="1"/>
      <protection/>
    </xf>
    <xf numFmtId="185" fontId="5" fillId="33" borderId="10" xfId="50" applyNumberFormat="1" applyFont="1" applyFill="1" applyBorder="1" applyAlignment="1">
      <alignment horizontal="center" vertical="center" wrapText="1"/>
    </xf>
    <xf numFmtId="0" fontId="5" fillId="0" borderId="11" xfId="55" applyFont="1" applyBorder="1" applyAlignment="1">
      <alignment vertical="center"/>
      <protection/>
    </xf>
    <xf numFmtId="10" fontId="5" fillId="0" borderId="11" xfId="55" applyNumberFormat="1" applyFont="1" applyBorder="1" applyAlignment="1">
      <alignment horizontal="center" vertical="center"/>
      <protection/>
    </xf>
    <xf numFmtId="3" fontId="5" fillId="0" borderId="11" xfId="55" applyNumberFormat="1" applyFont="1" applyBorder="1" applyAlignment="1">
      <alignment horizontal="center" vertical="center"/>
      <protection/>
    </xf>
    <xf numFmtId="185" fontId="5" fillId="0" borderId="11" xfId="50" applyNumberFormat="1" applyFont="1" applyBorder="1" applyAlignment="1">
      <alignment vertical="center"/>
    </xf>
    <xf numFmtId="0" fontId="5" fillId="0" borderId="0" xfId="55" applyFont="1" applyAlignment="1">
      <alignment vertical="center"/>
      <protection/>
    </xf>
    <xf numFmtId="185" fontId="5" fillId="0" borderId="0" xfId="55" applyNumberFormat="1" applyFont="1" applyAlignment="1">
      <alignment vertical="center"/>
      <protection/>
    </xf>
    <xf numFmtId="43" fontId="5" fillId="0" borderId="0" xfId="55" applyNumberFormat="1" applyFont="1" applyAlignment="1">
      <alignment vertical="center"/>
      <protection/>
    </xf>
    <xf numFmtId="0" fontId="5" fillId="0" borderId="12" xfId="55" applyFont="1" applyBorder="1" applyAlignment="1">
      <alignment vertical="center"/>
      <protection/>
    </xf>
    <xf numFmtId="0" fontId="5" fillId="0" borderId="12" xfId="55" applyFont="1" applyBorder="1" applyAlignment="1">
      <alignment horizontal="center" vertical="center"/>
      <protection/>
    </xf>
    <xf numFmtId="3" fontId="5" fillId="0" borderId="12" xfId="48" applyNumberFormat="1" applyFont="1" applyBorder="1" applyAlignment="1">
      <alignment horizontal="center" vertical="center"/>
    </xf>
    <xf numFmtId="185" fontId="2" fillId="0" borderId="12" xfId="50" applyNumberFormat="1" applyFont="1" applyBorder="1" applyAlignment="1">
      <alignment vertical="center"/>
    </xf>
    <xf numFmtId="49" fontId="3" fillId="0" borderId="13" xfId="55" applyNumberFormat="1" applyBorder="1" applyAlignment="1">
      <alignment horizontal="center" vertical="center"/>
      <protection/>
    </xf>
    <xf numFmtId="0" fontId="3" fillId="0" borderId="12" xfId="55" applyBorder="1" applyAlignment="1">
      <alignment vertical="center"/>
      <protection/>
    </xf>
    <xf numFmtId="43" fontId="3" fillId="0" borderId="12" xfId="48" applyFont="1" applyBorder="1" applyAlignment="1">
      <alignment vertical="center"/>
    </xf>
    <xf numFmtId="0" fontId="3" fillId="0" borderId="12" xfId="55" applyBorder="1" applyAlignment="1">
      <alignment horizontal="center" vertical="center"/>
      <protection/>
    </xf>
    <xf numFmtId="9" fontId="3" fillId="0" borderId="12" xfId="55" applyNumberFormat="1" applyBorder="1" applyAlignment="1">
      <alignment horizontal="center" vertical="center"/>
      <protection/>
    </xf>
    <xf numFmtId="3" fontId="3" fillId="0" borderId="12" xfId="48" applyNumberFormat="1" applyFont="1" applyBorder="1" applyAlignment="1">
      <alignment horizontal="center" vertical="center"/>
    </xf>
    <xf numFmtId="49" fontId="3" fillId="0" borderId="0" xfId="55" applyNumberFormat="1" applyAlignment="1">
      <alignment horizontal="center" vertical="center"/>
      <protection/>
    </xf>
    <xf numFmtId="3" fontId="3" fillId="0" borderId="0" xfId="55" applyNumberFormat="1" applyAlignment="1">
      <alignment vertical="center"/>
      <protection/>
    </xf>
    <xf numFmtId="185" fontId="1" fillId="0" borderId="0" xfId="50" applyNumberFormat="1" applyFont="1" applyAlignment="1">
      <alignment vertical="center"/>
    </xf>
    <xf numFmtId="10" fontId="3" fillId="0" borderId="0" xfId="57" applyNumberFormat="1" applyFont="1" applyAlignment="1">
      <alignment vertical="center"/>
    </xf>
    <xf numFmtId="0" fontId="5" fillId="33" borderId="14" xfId="55" applyFont="1" applyFill="1" applyBorder="1" applyAlignment="1">
      <alignment horizontal="center" vertical="center" wrapText="1"/>
      <protection/>
    </xf>
    <xf numFmtId="49" fontId="5" fillId="0" borderId="15" xfId="55" applyNumberFormat="1" applyFont="1" applyBorder="1" applyAlignment="1">
      <alignment horizontal="center" vertical="center"/>
      <protection/>
    </xf>
    <xf numFmtId="49" fontId="5" fillId="0" borderId="16" xfId="55" applyNumberFormat="1" applyFont="1" applyBorder="1" applyAlignment="1">
      <alignment horizontal="center" vertical="center"/>
      <protection/>
    </xf>
    <xf numFmtId="49" fontId="3" fillId="0" borderId="16" xfId="55" applyNumberFormat="1" applyBorder="1" applyAlignment="1">
      <alignment horizontal="center" vertical="center"/>
      <protection/>
    </xf>
    <xf numFmtId="49" fontId="5" fillId="0" borderId="17" xfId="55" applyNumberFormat="1" applyFont="1" applyBorder="1" applyAlignment="1">
      <alignment horizontal="center" vertical="center"/>
      <protection/>
    </xf>
    <xf numFmtId="49" fontId="3" fillId="0" borderId="18" xfId="55" applyNumberFormat="1" applyBorder="1" applyAlignment="1">
      <alignment horizontal="center" vertical="center"/>
      <protection/>
    </xf>
    <xf numFmtId="49" fontId="5" fillId="33" borderId="19" xfId="55" applyNumberFormat="1" applyFont="1" applyFill="1" applyBorder="1" applyAlignment="1">
      <alignment horizontal="center" vertical="center" wrapText="1"/>
      <protection/>
    </xf>
    <xf numFmtId="10" fontId="5" fillId="33" borderId="20" xfId="57" applyNumberFormat="1" applyFont="1" applyFill="1" applyBorder="1" applyAlignment="1">
      <alignment horizontal="center" vertical="center" wrapText="1"/>
    </xf>
    <xf numFmtId="10" fontId="5" fillId="0" borderId="21" xfId="57" applyNumberFormat="1" applyFont="1" applyBorder="1" applyAlignment="1">
      <alignment vertical="center"/>
    </xf>
    <xf numFmtId="10" fontId="3" fillId="0" borderId="21" xfId="57" applyNumberFormat="1" applyFont="1" applyBorder="1" applyAlignment="1">
      <alignment vertical="center"/>
    </xf>
    <xf numFmtId="10" fontId="5" fillId="0" borderId="22" xfId="57" applyNumberFormat="1" applyFont="1" applyBorder="1" applyAlignment="1">
      <alignment vertical="center"/>
    </xf>
    <xf numFmtId="49" fontId="3" fillId="0" borderId="16" xfId="55" applyNumberFormat="1" applyFont="1" applyBorder="1" applyAlignment="1">
      <alignment horizontal="center" vertical="center"/>
      <protection/>
    </xf>
    <xf numFmtId="0" fontId="3" fillId="0" borderId="12" xfId="55" applyFont="1" applyBorder="1" applyAlignment="1">
      <alignment vertical="center"/>
      <protection/>
    </xf>
    <xf numFmtId="0" fontId="3" fillId="0" borderId="0" xfId="55" applyFont="1" applyAlignment="1">
      <alignment vertical="center"/>
      <protection/>
    </xf>
    <xf numFmtId="10" fontId="5" fillId="0" borderId="0" xfId="55" applyNumberFormat="1" applyFont="1" applyAlignment="1">
      <alignment vertical="center"/>
      <protection/>
    </xf>
    <xf numFmtId="10" fontId="5" fillId="0" borderId="23" xfId="57" applyNumberFormat="1" applyFont="1" applyBorder="1" applyAlignment="1">
      <alignment vertical="center"/>
    </xf>
    <xf numFmtId="10" fontId="3" fillId="0" borderId="12" xfId="55" applyNumberFormat="1" applyBorder="1" applyAlignment="1">
      <alignment horizontal="center" vertical="center"/>
      <protection/>
    </xf>
    <xf numFmtId="0" fontId="3" fillId="0" borderId="12" xfId="55" applyFont="1" applyBorder="1" applyAlignment="1">
      <alignment horizontal="center" vertical="center"/>
      <protection/>
    </xf>
    <xf numFmtId="43" fontId="3" fillId="0" borderId="12" xfId="48" applyFont="1" applyBorder="1" applyAlignment="1">
      <alignment horizontal="center" vertical="center"/>
    </xf>
    <xf numFmtId="43" fontId="3" fillId="0" borderId="0" xfId="48" applyFont="1" applyAlignment="1">
      <alignment vertical="center"/>
    </xf>
    <xf numFmtId="43" fontId="3" fillId="0" borderId="0" xfId="55" applyNumberFormat="1" applyAlignment="1">
      <alignment vertical="center"/>
      <protection/>
    </xf>
    <xf numFmtId="189" fontId="5" fillId="0" borderId="24" xfId="57" applyNumberFormat="1" applyFont="1" applyBorder="1" applyAlignment="1">
      <alignment vertical="center"/>
    </xf>
    <xf numFmtId="189" fontId="5" fillId="0" borderId="21" xfId="57" applyNumberFormat="1" applyFont="1" applyBorder="1" applyAlignment="1">
      <alignment vertical="center"/>
    </xf>
    <xf numFmtId="189" fontId="3" fillId="0" borderId="21" xfId="57" applyNumberFormat="1" applyFont="1" applyBorder="1" applyAlignment="1">
      <alignment vertical="center"/>
    </xf>
    <xf numFmtId="189" fontId="5" fillId="0" borderId="22" xfId="57" applyNumberFormat="1" applyFont="1" applyBorder="1" applyAlignment="1">
      <alignment vertical="center"/>
    </xf>
    <xf numFmtId="3" fontId="3" fillId="0" borderId="0" xfId="48" applyNumberFormat="1" applyFont="1" applyAlignment="1">
      <alignment vertical="center"/>
    </xf>
    <xf numFmtId="3" fontId="3" fillId="0" borderId="0" xfId="57" applyNumberFormat="1" applyFont="1" applyAlignment="1">
      <alignment vertical="center"/>
    </xf>
    <xf numFmtId="3" fontId="5" fillId="33" borderId="25" xfId="55" applyNumberFormat="1" applyFont="1" applyFill="1" applyBorder="1" applyAlignment="1">
      <alignment horizontal="center" vertical="center" wrapText="1"/>
      <protection/>
    </xf>
    <xf numFmtId="49" fontId="5" fillId="0" borderId="26" xfId="55" applyNumberFormat="1" applyFont="1" applyBorder="1" applyAlignment="1">
      <alignment horizontal="center" vertical="center"/>
      <protection/>
    </xf>
    <xf numFmtId="3" fontId="5" fillId="0" borderId="27" xfId="55" applyNumberFormat="1" applyFont="1" applyBorder="1" applyAlignment="1">
      <alignment vertical="center"/>
      <protection/>
    </xf>
    <xf numFmtId="49" fontId="5" fillId="0" borderId="13" xfId="55" applyNumberFormat="1" applyFont="1" applyBorder="1" applyAlignment="1">
      <alignment horizontal="center" vertical="center"/>
      <protection/>
    </xf>
    <xf numFmtId="3" fontId="5" fillId="0" borderId="28" xfId="55" applyNumberFormat="1" applyFont="1" applyBorder="1" applyAlignment="1">
      <alignment vertical="center"/>
      <protection/>
    </xf>
    <xf numFmtId="3" fontId="3" fillId="0" borderId="28" xfId="48" applyNumberFormat="1" applyFont="1" applyBorder="1" applyAlignment="1">
      <alignment vertical="center"/>
    </xf>
    <xf numFmtId="49" fontId="5" fillId="0" borderId="29" xfId="55" applyNumberFormat="1" applyFont="1" applyBorder="1" applyAlignment="1">
      <alignment horizontal="center" vertical="center"/>
      <protection/>
    </xf>
    <xf numFmtId="3" fontId="5" fillId="0" borderId="25" xfId="55" applyNumberFormat="1" applyFont="1" applyBorder="1" applyAlignment="1">
      <alignment vertical="center"/>
      <protection/>
    </xf>
    <xf numFmtId="49" fontId="3" fillId="0" borderId="30" xfId="55" applyNumberFormat="1" applyBorder="1" applyAlignment="1">
      <alignment horizontal="center" vertical="center"/>
      <protection/>
    </xf>
    <xf numFmtId="3" fontId="5" fillId="0" borderId="31" xfId="55" applyNumberFormat="1" applyFont="1" applyBorder="1" applyAlignment="1">
      <alignment vertical="center"/>
      <protection/>
    </xf>
    <xf numFmtId="0" fontId="45" fillId="0" borderId="0" xfId="55" applyFont="1" applyAlignment="1">
      <alignment vertical="center"/>
      <protection/>
    </xf>
    <xf numFmtId="0" fontId="46" fillId="0" borderId="0" xfId="55" applyFont="1" applyAlignment="1">
      <alignment vertical="center"/>
      <protection/>
    </xf>
    <xf numFmtId="43" fontId="46" fillId="0" borderId="0" xfId="48" applyFont="1" applyAlignment="1">
      <alignment vertical="center"/>
    </xf>
    <xf numFmtId="10" fontId="45" fillId="0" borderId="0" xfId="57" applyNumberFormat="1" applyFont="1" applyAlignment="1">
      <alignment vertical="center"/>
    </xf>
    <xf numFmtId="43" fontId="45" fillId="0" borderId="0" xfId="48" applyFont="1" applyAlignment="1">
      <alignment vertical="center"/>
    </xf>
    <xf numFmtId="10" fontId="46" fillId="0" borderId="0" xfId="57" applyNumberFormat="1" applyFont="1" applyAlignment="1">
      <alignment vertical="center"/>
    </xf>
    <xf numFmtId="3" fontId="46" fillId="0" borderId="0" xfId="55" applyNumberFormat="1" applyFont="1" applyAlignment="1">
      <alignment vertical="center"/>
      <protection/>
    </xf>
    <xf numFmtId="185" fontId="27" fillId="0" borderId="0" xfId="50" applyNumberFormat="1" applyFont="1" applyAlignment="1">
      <alignment vertical="center"/>
    </xf>
    <xf numFmtId="188" fontId="46" fillId="0" borderId="0" xfId="57" applyNumberFormat="1" applyFont="1" applyAlignment="1">
      <alignment vertical="center"/>
    </xf>
    <xf numFmtId="190" fontId="3" fillId="0" borderId="12" xfId="48" applyNumberFormat="1" applyFont="1" applyBorder="1" applyAlignment="1">
      <alignment horizontal="center" vertical="center"/>
    </xf>
    <xf numFmtId="49" fontId="3" fillId="0" borderId="12" xfId="55" applyNumberFormat="1" applyBorder="1" applyAlignment="1">
      <alignment vertical="center" wrapText="1"/>
      <protection/>
    </xf>
    <xf numFmtId="43" fontId="3" fillId="34" borderId="12" xfId="48" applyFont="1" applyFill="1" applyBorder="1" applyAlignment="1">
      <alignment vertical="center"/>
    </xf>
    <xf numFmtId="0" fontId="7" fillId="0" borderId="0" xfId="55" applyFont="1" applyBorder="1" applyAlignment="1">
      <alignment vertical="center" wrapText="1"/>
      <protection/>
    </xf>
    <xf numFmtId="0" fontId="5" fillId="0" borderId="32" xfId="55" applyFont="1" applyBorder="1" applyAlignment="1">
      <alignment horizontal="right" vertical="center"/>
      <protection/>
    </xf>
    <xf numFmtId="0" fontId="5" fillId="0" borderId="33" xfId="55" applyFont="1" applyBorder="1" applyAlignment="1">
      <alignment horizontal="right" vertical="center"/>
      <protection/>
    </xf>
    <xf numFmtId="0" fontId="5" fillId="0" borderId="34" xfId="55" applyFont="1" applyBorder="1" applyAlignment="1">
      <alignment horizontal="right" vertical="center"/>
      <protection/>
    </xf>
    <xf numFmtId="49" fontId="6" fillId="35" borderId="35" xfId="55" applyNumberFormat="1" applyFont="1" applyFill="1" applyBorder="1" applyAlignment="1">
      <alignment horizontal="center" vertical="center"/>
      <protection/>
    </xf>
    <xf numFmtId="49" fontId="6" fillId="35" borderId="36" xfId="55" applyNumberFormat="1" applyFont="1" applyFill="1" applyBorder="1" applyAlignment="1">
      <alignment horizontal="center" vertical="center"/>
      <protection/>
    </xf>
    <xf numFmtId="49" fontId="6" fillId="35" borderId="37" xfId="55" applyNumberFormat="1" applyFont="1" applyFill="1" applyBorder="1" applyAlignment="1">
      <alignment horizontal="center" vertical="center"/>
      <protection/>
    </xf>
    <xf numFmtId="0" fontId="5" fillId="0" borderId="38" xfId="55" applyFont="1" applyBorder="1" applyAlignment="1">
      <alignment horizontal="right" vertical="center"/>
      <protection/>
    </xf>
    <xf numFmtId="0" fontId="5" fillId="0" borderId="36" xfId="55" applyFont="1" applyBorder="1" applyAlignment="1">
      <alignment horizontal="right" vertical="center"/>
      <protection/>
    </xf>
    <xf numFmtId="0" fontId="5" fillId="0" borderId="39" xfId="55" applyFont="1" applyBorder="1" applyAlignment="1">
      <alignment horizontal="right" vertical="center"/>
      <protection/>
    </xf>
    <xf numFmtId="0" fontId="5" fillId="0" borderId="40" xfId="55" applyFont="1" applyBorder="1" applyAlignment="1">
      <alignment horizontal="right" vertical="center"/>
      <protection/>
    </xf>
    <xf numFmtId="0" fontId="5" fillId="0" borderId="41" xfId="55" applyFont="1" applyBorder="1" applyAlignment="1">
      <alignment horizontal="right" vertical="center"/>
      <protection/>
    </xf>
    <xf numFmtId="0" fontId="5" fillId="0" borderId="42" xfId="55" applyFont="1" applyBorder="1" applyAlignment="1">
      <alignment horizontal="right" vertical="center"/>
      <protection/>
    </xf>
    <xf numFmtId="49" fontId="3" fillId="0" borderId="43" xfId="55" applyNumberFormat="1" applyBorder="1" applyAlignment="1">
      <alignment horizontal="center"/>
      <protection/>
    </xf>
    <xf numFmtId="49" fontId="3" fillId="0" borderId="44" xfId="55" applyNumberFormat="1" applyBorder="1" applyAlignment="1">
      <alignment horizontal="center"/>
      <protection/>
    </xf>
    <xf numFmtId="49" fontId="3" fillId="0" borderId="45" xfId="55" applyNumberFormat="1" applyBorder="1" applyAlignment="1">
      <alignment horizontal="center"/>
      <protection/>
    </xf>
    <xf numFmtId="0" fontId="4" fillId="0" borderId="46" xfId="55" applyFont="1" applyBorder="1" applyAlignment="1">
      <alignment horizontal="center" vertical="center" wrapText="1"/>
      <protection/>
    </xf>
    <xf numFmtId="0" fontId="4" fillId="0" borderId="47" xfId="55" applyFont="1" applyBorder="1" applyAlignment="1">
      <alignment horizontal="center" vertical="center" wrapText="1"/>
      <protection/>
    </xf>
    <xf numFmtId="0" fontId="4" fillId="0" borderId="48" xfId="55" applyFont="1" applyBorder="1" applyAlignment="1">
      <alignment horizontal="center" vertical="center" wrapText="1"/>
      <protection/>
    </xf>
    <xf numFmtId="0" fontId="7" fillId="0" borderId="46" xfId="55" applyFont="1" applyBorder="1" applyAlignment="1">
      <alignment horizontal="center" vertical="center" wrapText="1"/>
      <protection/>
    </xf>
    <xf numFmtId="0" fontId="7" fillId="0" borderId="47" xfId="55" applyFont="1" applyBorder="1" applyAlignment="1">
      <alignment horizontal="center" vertical="center" wrapText="1"/>
      <protection/>
    </xf>
    <xf numFmtId="0" fontId="7" fillId="0" borderId="48" xfId="55" applyFont="1" applyBorder="1" applyAlignment="1">
      <alignment horizontal="center" vertical="center" wrapText="1"/>
      <protection/>
    </xf>
    <xf numFmtId="49" fontId="5" fillId="33" borderId="49" xfId="55" applyNumberFormat="1" applyFont="1" applyFill="1" applyBorder="1" applyAlignment="1">
      <alignment horizontal="center" vertical="center" wrapText="1"/>
      <protection/>
    </xf>
    <xf numFmtId="49" fontId="5" fillId="33" borderId="50" xfId="55" applyNumberFormat="1" applyFont="1" applyFill="1" applyBorder="1" applyAlignment="1">
      <alignment horizontal="center" vertical="center" wrapText="1"/>
      <protection/>
    </xf>
    <xf numFmtId="0" fontId="5" fillId="33" borderId="51" xfId="55" applyFont="1" applyFill="1" applyBorder="1" applyAlignment="1">
      <alignment horizontal="center" vertical="center" wrapText="1"/>
      <protection/>
    </xf>
    <xf numFmtId="0" fontId="5" fillId="33" borderId="52" xfId="55" applyFont="1" applyFill="1" applyBorder="1" applyAlignment="1">
      <alignment horizontal="center" vertical="center" wrapText="1"/>
      <protection/>
    </xf>
    <xf numFmtId="49" fontId="5" fillId="35" borderId="35" xfId="55" applyNumberFormat="1" applyFont="1" applyFill="1" applyBorder="1" applyAlignment="1">
      <alignment horizontal="center" vertical="center"/>
      <protection/>
    </xf>
    <xf numFmtId="49" fontId="5" fillId="35" borderId="36" xfId="55" applyNumberFormat="1" applyFont="1" applyFill="1" applyBorder="1" applyAlignment="1">
      <alignment horizontal="center" vertical="center"/>
      <protection/>
    </xf>
    <xf numFmtId="49" fontId="5" fillId="35" borderId="37" xfId="55" applyNumberFormat="1" applyFont="1" applyFill="1" applyBorder="1" applyAlignment="1">
      <alignment horizontal="center" vertical="center"/>
      <protection/>
    </xf>
    <xf numFmtId="49" fontId="3" fillId="0" borderId="53" xfId="55" applyNumberFormat="1" applyBorder="1" applyAlignment="1">
      <alignment horizontal="center"/>
      <protection/>
    </xf>
    <xf numFmtId="49" fontId="3" fillId="0" borderId="54" xfId="55" applyNumberFormat="1" applyBorder="1" applyAlignment="1">
      <alignment horizontal="center"/>
      <protection/>
    </xf>
    <xf numFmtId="49" fontId="3" fillId="0" borderId="55" xfId="55" applyNumberFormat="1" applyBorder="1" applyAlignment="1">
      <alignment horizontal="center"/>
      <protection/>
    </xf>
    <xf numFmtId="49" fontId="6" fillId="35" borderId="56" xfId="55" applyNumberFormat="1" applyFont="1" applyFill="1" applyBorder="1" applyAlignment="1">
      <alignment horizontal="center" vertical="center"/>
      <protection/>
    </xf>
    <xf numFmtId="49" fontId="6" fillId="35" borderId="57" xfId="55" applyNumberFormat="1" applyFont="1" applyFill="1" applyBorder="1" applyAlignment="1">
      <alignment horizontal="center" vertical="center"/>
      <protection/>
    </xf>
    <xf numFmtId="0" fontId="5" fillId="0" borderId="58" xfId="55" applyFont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rianasq\Configuraci&#243;n%20local\Archivos%20temporales%20de%20Internet\Content.IE5\H5Z7K28X\ESTRUCTURA_DE_COSTOS_FACULTAD_DE_RIES%201603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TIVO"/>
      <sheetName val="AUDITORIO"/>
      <sheetName val="AULAS"/>
      <sheetName val="CAFETERIA"/>
      <sheetName val="PROGRAMAS"/>
      <sheetName val="RESUMEN RIES"/>
      <sheetName val="ESPACIO PUBLICO"/>
      <sheetName val="RAMPAS Y PUENTES"/>
      <sheetName val="RESUMEN"/>
      <sheetName val="ventaneria"/>
      <sheetName val="ADMINISTRACION"/>
      <sheetName val="presupuesto inicial"/>
      <sheetName val="Indices_total"/>
    </sheetNames>
    <sheetDataSet>
      <sheetData sheetId="5">
        <row r="682">
          <cell r="S682">
            <v>13795218492.768301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61"/>
  <sheetViews>
    <sheetView tabSelected="1" zoomScale="85" zoomScaleNormal="85" zoomScalePageLayoutView="0" workbookViewId="0" topLeftCell="A1">
      <selection activeCell="F12" sqref="F12"/>
    </sheetView>
  </sheetViews>
  <sheetFormatPr defaultColWidth="11.421875" defaultRowHeight="15"/>
  <cols>
    <col min="1" max="1" width="5.28125" style="22" customWidth="1"/>
    <col min="2" max="2" width="45.57421875" style="1" bestFit="1" customWidth="1"/>
    <col min="3" max="3" width="15.421875" style="1" bestFit="1" customWidth="1"/>
    <col min="4" max="4" width="10.421875" style="1" bestFit="1" customWidth="1"/>
    <col min="5" max="5" width="12.57421875" style="1" bestFit="1" customWidth="1"/>
    <col min="6" max="6" width="12.421875" style="1" customWidth="1"/>
    <col min="7" max="7" width="23.28125" style="23" bestFit="1" customWidth="1"/>
    <col min="8" max="8" width="11.57421875" style="24" customWidth="1"/>
    <col min="9" max="9" width="21.140625" style="23" bestFit="1" customWidth="1"/>
    <col min="10" max="10" width="11.421875" style="1" customWidth="1"/>
    <col min="11" max="11" width="17.8515625" style="1" hidden="1" customWidth="1"/>
    <col min="12" max="16384" width="11.421875" style="1" customWidth="1"/>
  </cols>
  <sheetData>
    <row r="1" spans="1:9" ht="20.25">
      <c r="A1" s="91" t="s">
        <v>108</v>
      </c>
      <c r="B1" s="92"/>
      <c r="C1" s="92"/>
      <c r="D1" s="92"/>
      <c r="E1" s="92"/>
      <c r="F1" s="92"/>
      <c r="G1" s="92"/>
      <c r="H1" s="92"/>
      <c r="I1" s="93"/>
    </row>
    <row r="2" spans="1:9" ht="20.25">
      <c r="A2" s="91" t="s">
        <v>114</v>
      </c>
      <c r="B2" s="92"/>
      <c r="C2" s="92"/>
      <c r="D2" s="92"/>
      <c r="E2" s="92"/>
      <c r="F2" s="92"/>
      <c r="G2" s="92"/>
      <c r="H2" s="92"/>
      <c r="I2" s="93"/>
    </row>
    <row r="3" spans="1:9" ht="63.75" customHeight="1" thickBot="1">
      <c r="A3" s="94" t="s">
        <v>123</v>
      </c>
      <c r="B3" s="95"/>
      <c r="C3" s="95"/>
      <c r="D3" s="95"/>
      <c r="E3" s="95"/>
      <c r="F3" s="95"/>
      <c r="G3" s="95"/>
      <c r="H3" s="95"/>
      <c r="I3" s="96"/>
    </row>
    <row r="4" spans="1:9" ht="13.5" thickBot="1">
      <c r="A4" s="97" t="s">
        <v>48</v>
      </c>
      <c r="B4" s="99" t="s">
        <v>49</v>
      </c>
      <c r="C4" s="2" t="s">
        <v>43</v>
      </c>
      <c r="D4" s="2" t="s">
        <v>44</v>
      </c>
      <c r="E4" s="2" t="s">
        <v>46</v>
      </c>
      <c r="F4" s="2" t="s">
        <v>50</v>
      </c>
      <c r="G4" s="3" t="s">
        <v>51</v>
      </c>
      <c r="H4" s="4" t="s">
        <v>53</v>
      </c>
      <c r="I4" s="53" t="s">
        <v>102</v>
      </c>
    </row>
    <row r="5" spans="1:9" ht="39.75" customHeight="1" thickBot="1">
      <c r="A5" s="98"/>
      <c r="B5" s="100"/>
      <c r="C5" s="2" t="s">
        <v>42</v>
      </c>
      <c r="D5" s="2" t="s">
        <v>55</v>
      </c>
      <c r="E5" s="2" t="s">
        <v>45</v>
      </c>
      <c r="F5" s="2" t="s">
        <v>47</v>
      </c>
      <c r="G5" s="3" t="s">
        <v>103</v>
      </c>
      <c r="H5" s="4" t="s">
        <v>52</v>
      </c>
      <c r="I5" s="53" t="s">
        <v>104</v>
      </c>
    </row>
    <row r="6" spans="1:11" s="9" customFormat="1" ht="12.75">
      <c r="A6" s="54">
        <v>1</v>
      </c>
      <c r="B6" s="5" t="s">
        <v>32</v>
      </c>
      <c r="C6" s="5"/>
      <c r="D6" s="5"/>
      <c r="E6" s="6"/>
      <c r="F6" s="6"/>
      <c r="G6" s="7"/>
      <c r="H6" s="8"/>
      <c r="I6" s="55"/>
      <c r="K6" s="11"/>
    </row>
    <row r="7" spans="1:9" s="9" customFormat="1" ht="15">
      <c r="A7" s="56">
        <v>1.1</v>
      </c>
      <c r="B7" s="12" t="s">
        <v>0</v>
      </c>
      <c r="C7" s="12"/>
      <c r="D7" s="12"/>
      <c r="E7" s="13"/>
      <c r="F7" s="13"/>
      <c r="G7" s="14"/>
      <c r="H7" s="15"/>
      <c r="I7" s="57"/>
    </row>
    <row r="8" spans="1:11" ht="12.75">
      <c r="A8" s="16" t="s">
        <v>1</v>
      </c>
      <c r="B8" s="17" t="s">
        <v>109</v>
      </c>
      <c r="C8" s="18"/>
      <c r="D8" s="19"/>
      <c r="E8" s="20">
        <v>1</v>
      </c>
      <c r="F8" s="42"/>
      <c r="G8" s="21"/>
      <c r="H8" s="72"/>
      <c r="I8" s="58"/>
      <c r="K8" s="1">
        <f>+C8*1.04</f>
        <v>0</v>
      </c>
    </row>
    <row r="9" spans="1:11" ht="12.75">
      <c r="A9" s="16" t="s">
        <v>2</v>
      </c>
      <c r="B9" s="17" t="s">
        <v>110</v>
      </c>
      <c r="C9" s="18"/>
      <c r="D9" s="19"/>
      <c r="E9" s="20">
        <v>1</v>
      </c>
      <c r="F9" s="42"/>
      <c r="G9" s="21"/>
      <c r="H9" s="72"/>
      <c r="I9" s="58"/>
      <c r="K9" s="1">
        <f aca="true" t="shared" si="0" ref="K9:K26">+C9*1.04</f>
        <v>0</v>
      </c>
    </row>
    <row r="10" spans="1:11" ht="12.75">
      <c r="A10" s="16" t="s">
        <v>3</v>
      </c>
      <c r="B10" s="17" t="s">
        <v>111</v>
      </c>
      <c r="C10" s="18"/>
      <c r="D10" s="19"/>
      <c r="E10" s="20">
        <v>1</v>
      </c>
      <c r="F10" s="42"/>
      <c r="G10" s="21"/>
      <c r="H10" s="72"/>
      <c r="I10" s="58"/>
      <c r="K10" s="1">
        <f t="shared" si="0"/>
        <v>0</v>
      </c>
    </row>
    <row r="11" spans="1:9" ht="25.5">
      <c r="A11" s="16" t="s">
        <v>4</v>
      </c>
      <c r="B11" s="73" t="s">
        <v>119</v>
      </c>
      <c r="C11" s="74"/>
      <c r="D11" s="19"/>
      <c r="E11" s="20">
        <v>1</v>
      </c>
      <c r="F11" s="42"/>
      <c r="G11" s="21"/>
      <c r="H11" s="72"/>
      <c r="I11" s="58"/>
    </row>
    <row r="12" spans="1:9" ht="12.75">
      <c r="A12" s="16" t="s">
        <v>6</v>
      </c>
      <c r="B12" s="17" t="s">
        <v>118</v>
      </c>
      <c r="C12" s="18"/>
      <c r="D12" s="19"/>
      <c r="E12" s="20">
        <v>1</v>
      </c>
      <c r="F12" s="42"/>
      <c r="G12" s="21"/>
      <c r="H12" s="72"/>
      <c r="I12" s="58"/>
    </row>
    <row r="13" spans="1:11" ht="12.75">
      <c r="A13" s="16" t="s">
        <v>115</v>
      </c>
      <c r="B13" s="17" t="s">
        <v>5</v>
      </c>
      <c r="C13" s="18"/>
      <c r="D13" s="19"/>
      <c r="E13" s="20">
        <v>1</v>
      </c>
      <c r="F13" s="42"/>
      <c r="G13" s="21"/>
      <c r="H13" s="72"/>
      <c r="I13" s="58"/>
      <c r="K13" s="1">
        <f t="shared" si="0"/>
        <v>0</v>
      </c>
    </row>
    <row r="14" spans="1:11" ht="12.75">
      <c r="A14" s="16" t="s">
        <v>116</v>
      </c>
      <c r="B14" s="17" t="s">
        <v>112</v>
      </c>
      <c r="C14" s="18"/>
      <c r="D14" s="19"/>
      <c r="E14" s="20">
        <v>1</v>
      </c>
      <c r="F14" s="42"/>
      <c r="G14" s="21"/>
      <c r="H14" s="72"/>
      <c r="I14" s="58"/>
      <c r="K14" s="1">
        <f t="shared" si="0"/>
        <v>0</v>
      </c>
    </row>
    <row r="15" spans="1:11" ht="12.75">
      <c r="A15" s="16" t="s">
        <v>117</v>
      </c>
      <c r="B15" s="17" t="s">
        <v>7</v>
      </c>
      <c r="C15" s="18"/>
      <c r="D15" s="19"/>
      <c r="E15" s="20">
        <v>1</v>
      </c>
      <c r="F15" s="42"/>
      <c r="G15" s="21"/>
      <c r="H15" s="72"/>
      <c r="I15" s="58"/>
      <c r="K15" s="1">
        <f t="shared" si="0"/>
        <v>0</v>
      </c>
    </row>
    <row r="16" spans="1:11" s="9" customFormat="1" ht="12.75">
      <c r="A16" s="56">
        <v>1.2</v>
      </c>
      <c r="B16" s="12" t="s">
        <v>8</v>
      </c>
      <c r="C16" s="12"/>
      <c r="D16" s="12"/>
      <c r="E16" s="13"/>
      <c r="F16" s="13"/>
      <c r="G16" s="14"/>
      <c r="H16" s="72"/>
      <c r="I16" s="57"/>
      <c r="K16" s="1">
        <f t="shared" si="0"/>
        <v>0</v>
      </c>
    </row>
    <row r="17" spans="1:11" ht="12.75">
      <c r="A17" s="16" t="s">
        <v>9</v>
      </c>
      <c r="B17" s="17" t="s">
        <v>10</v>
      </c>
      <c r="C17" s="18"/>
      <c r="D17" s="19"/>
      <c r="E17" s="20">
        <v>0.25</v>
      </c>
      <c r="F17" s="42"/>
      <c r="G17" s="21"/>
      <c r="H17" s="72"/>
      <c r="I17" s="58"/>
      <c r="K17" s="1">
        <f t="shared" si="0"/>
        <v>0</v>
      </c>
    </row>
    <row r="18" spans="1:11" ht="12.75">
      <c r="A18" s="16" t="s">
        <v>11</v>
      </c>
      <c r="B18" s="17" t="s">
        <v>12</v>
      </c>
      <c r="C18" s="18"/>
      <c r="D18" s="19"/>
      <c r="E18" s="20">
        <f>+E17</f>
        <v>0.25</v>
      </c>
      <c r="F18" s="42"/>
      <c r="G18" s="21"/>
      <c r="H18" s="72"/>
      <c r="I18" s="58"/>
      <c r="K18" s="1">
        <f t="shared" si="0"/>
        <v>0</v>
      </c>
    </row>
    <row r="19" spans="1:11" ht="12.75">
      <c r="A19" s="16" t="s">
        <v>13</v>
      </c>
      <c r="B19" s="17" t="s">
        <v>14</v>
      </c>
      <c r="C19" s="18"/>
      <c r="D19" s="19"/>
      <c r="E19" s="20">
        <f>+E18</f>
        <v>0.25</v>
      </c>
      <c r="F19" s="42"/>
      <c r="G19" s="21"/>
      <c r="H19" s="72"/>
      <c r="I19" s="58"/>
      <c r="K19" s="1">
        <f t="shared" si="0"/>
        <v>0</v>
      </c>
    </row>
    <row r="20" spans="1:11" ht="12.75">
      <c r="A20" s="16" t="s">
        <v>15</v>
      </c>
      <c r="B20" s="17" t="s">
        <v>16</v>
      </c>
      <c r="C20" s="18"/>
      <c r="D20" s="19"/>
      <c r="E20" s="20">
        <f>+E19</f>
        <v>0.25</v>
      </c>
      <c r="F20" s="42"/>
      <c r="G20" s="21"/>
      <c r="H20" s="72"/>
      <c r="I20" s="58"/>
      <c r="K20" s="1">
        <f t="shared" si="0"/>
        <v>0</v>
      </c>
    </row>
    <row r="21" spans="1:11" ht="12.75">
      <c r="A21" s="16" t="s">
        <v>17</v>
      </c>
      <c r="B21" s="17" t="s">
        <v>18</v>
      </c>
      <c r="C21" s="18"/>
      <c r="D21" s="19"/>
      <c r="E21" s="20">
        <f>+E17</f>
        <v>0.25</v>
      </c>
      <c r="F21" s="42"/>
      <c r="G21" s="21"/>
      <c r="H21" s="72"/>
      <c r="I21" s="58"/>
      <c r="K21" s="1">
        <f t="shared" si="0"/>
        <v>0</v>
      </c>
    </row>
    <row r="22" spans="1:11" ht="12.75">
      <c r="A22" s="16" t="s">
        <v>19</v>
      </c>
      <c r="B22" s="17" t="s">
        <v>107</v>
      </c>
      <c r="C22" s="18"/>
      <c r="D22" s="19"/>
      <c r="E22" s="20">
        <f>+E17</f>
        <v>0.25</v>
      </c>
      <c r="F22" s="42"/>
      <c r="G22" s="21"/>
      <c r="H22" s="72"/>
      <c r="I22" s="58"/>
      <c r="K22" s="1">
        <f t="shared" si="0"/>
        <v>0</v>
      </c>
    </row>
    <row r="23" spans="1:11" s="9" customFormat="1" ht="12.75">
      <c r="A23" s="56">
        <v>1.3</v>
      </c>
      <c r="B23" s="12" t="s">
        <v>20</v>
      </c>
      <c r="C23" s="12"/>
      <c r="D23" s="12"/>
      <c r="E23" s="13"/>
      <c r="F23" s="13"/>
      <c r="G23" s="14"/>
      <c r="H23" s="72"/>
      <c r="I23" s="57"/>
      <c r="K23" s="1">
        <f t="shared" si="0"/>
        <v>0</v>
      </c>
    </row>
    <row r="24" spans="1:11" ht="12.75">
      <c r="A24" s="16" t="s">
        <v>21</v>
      </c>
      <c r="B24" s="17" t="s">
        <v>22</v>
      </c>
      <c r="C24" s="18"/>
      <c r="D24" s="19"/>
      <c r="E24" s="20">
        <v>0.2</v>
      </c>
      <c r="F24" s="42"/>
      <c r="G24" s="21"/>
      <c r="H24" s="72"/>
      <c r="I24" s="58"/>
      <c r="K24" s="1">
        <f t="shared" si="0"/>
        <v>0</v>
      </c>
    </row>
    <row r="25" spans="1:11" ht="12.75">
      <c r="A25" s="16" t="s">
        <v>23</v>
      </c>
      <c r="B25" s="17" t="s">
        <v>113</v>
      </c>
      <c r="C25" s="18"/>
      <c r="D25" s="19"/>
      <c r="E25" s="20">
        <v>1</v>
      </c>
      <c r="F25" s="42"/>
      <c r="G25" s="21"/>
      <c r="H25" s="72"/>
      <c r="I25" s="58"/>
      <c r="K25" s="1">
        <f t="shared" si="0"/>
        <v>0</v>
      </c>
    </row>
    <row r="26" spans="1:11" ht="13.5" thickBot="1">
      <c r="A26" s="16" t="s">
        <v>24</v>
      </c>
      <c r="B26" s="17" t="s">
        <v>40</v>
      </c>
      <c r="C26" s="18"/>
      <c r="D26" s="19"/>
      <c r="E26" s="20">
        <v>1</v>
      </c>
      <c r="F26" s="42"/>
      <c r="G26" s="21"/>
      <c r="H26" s="72"/>
      <c r="I26" s="58"/>
      <c r="K26" s="1">
        <f t="shared" si="0"/>
        <v>0</v>
      </c>
    </row>
    <row r="27" spans="1:9" s="9" customFormat="1" ht="15.75" customHeight="1" thickBot="1">
      <c r="A27" s="59"/>
      <c r="B27" s="76" t="s">
        <v>58</v>
      </c>
      <c r="C27" s="77"/>
      <c r="D27" s="77"/>
      <c r="E27" s="77"/>
      <c r="F27" s="77"/>
      <c r="G27" s="77"/>
      <c r="H27" s="78"/>
      <c r="I27" s="60">
        <f>SUM(I8:I26)</f>
        <v>0</v>
      </c>
    </row>
    <row r="28" spans="1:9" ht="15" customHeight="1">
      <c r="A28" s="101" t="s">
        <v>41</v>
      </c>
      <c r="B28" s="102"/>
      <c r="C28" s="102"/>
      <c r="D28" s="102"/>
      <c r="E28" s="102"/>
      <c r="F28" s="102"/>
      <c r="G28" s="102"/>
      <c r="H28" s="102"/>
      <c r="I28" s="103"/>
    </row>
    <row r="29" spans="1:9" s="9" customFormat="1" ht="15">
      <c r="A29" s="56" t="s">
        <v>33</v>
      </c>
      <c r="B29" s="12" t="s">
        <v>41</v>
      </c>
      <c r="C29" s="13" t="s">
        <v>54</v>
      </c>
      <c r="D29" s="12"/>
      <c r="E29" s="13" t="s">
        <v>55</v>
      </c>
      <c r="F29" s="13"/>
      <c r="G29" s="14" t="s">
        <v>56</v>
      </c>
      <c r="H29" s="15"/>
      <c r="I29" s="57" t="s">
        <v>57</v>
      </c>
    </row>
    <row r="30" spans="1:9" s="9" customFormat="1" ht="15">
      <c r="A30" s="16" t="s">
        <v>34</v>
      </c>
      <c r="B30" s="17" t="s">
        <v>106</v>
      </c>
      <c r="C30" s="43" t="s">
        <v>25</v>
      </c>
      <c r="D30" s="12"/>
      <c r="E30" s="43">
        <v>9.5</v>
      </c>
      <c r="F30" s="13"/>
      <c r="G30" s="44"/>
      <c r="H30" s="15"/>
      <c r="I30" s="58"/>
    </row>
    <row r="31" spans="1:9" s="9" customFormat="1" ht="15">
      <c r="A31" s="16" t="s">
        <v>35</v>
      </c>
      <c r="B31" s="17" t="s">
        <v>97</v>
      </c>
      <c r="C31" s="43" t="s">
        <v>54</v>
      </c>
      <c r="D31" s="12"/>
      <c r="E31" s="43">
        <v>1</v>
      </c>
      <c r="F31" s="13"/>
      <c r="G31" s="44"/>
      <c r="H31" s="15"/>
      <c r="I31" s="58"/>
    </row>
    <row r="32" spans="1:9" s="9" customFormat="1" ht="15">
      <c r="A32" s="16" t="s">
        <v>36</v>
      </c>
      <c r="B32" s="17" t="s">
        <v>98</v>
      </c>
      <c r="C32" s="43" t="s">
        <v>121</v>
      </c>
      <c r="D32" s="12"/>
      <c r="E32" s="43">
        <v>1</v>
      </c>
      <c r="F32" s="13"/>
      <c r="G32" s="44"/>
      <c r="H32" s="15"/>
      <c r="I32" s="58"/>
    </row>
    <row r="33" spans="1:9" s="9" customFormat="1" ht="15">
      <c r="A33" s="16" t="s">
        <v>37</v>
      </c>
      <c r="B33" s="17" t="s">
        <v>99</v>
      </c>
      <c r="C33" s="43" t="s">
        <v>54</v>
      </c>
      <c r="D33" s="12"/>
      <c r="E33" s="43">
        <v>1</v>
      </c>
      <c r="F33" s="13"/>
      <c r="G33" s="44"/>
      <c r="H33" s="15"/>
      <c r="I33" s="58"/>
    </row>
    <row r="34" spans="1:9" s="9" customFormat="1" ht="15">
      <c r="A34" s="16" t="s">
        <v>38</v>
      </c>
      <c r="B34" s="17" t="s">
        <v>27</v>
      </c>
      <c r="C34" s="43" t="s">
        <v>25</v>
      </c>
      <c r="D34" s="12"/>
      <c r="E34" s="43">
        <v>9.5</v>
      </c>
      <c r="F34" s="13"/>
      <c r="G34" s="44"/>
      <c r="H34" s="15"/>
      <c r="I34" s="58"/>
    </row>
    <row r="35" spans="1:9" s="9" customFormat="1" ht="15.75" thickBot="1">
      <c r="A35" s="16" t="s">
        <v>39</v>
      </c>
      <c r="B35" s="17" t="s">
        <v>26</v>
      </c>
      <c r="C35" s="43" t="s">
        <v>25</v>
      </c>
      <c r="D35" s="12"/>
      <c r="E35" s="43">
        <v>9.5</v>
      </c>
      <c r="F35" s="13"/>
      <c r="G35" s="44"/>
      <c r="H35" s="15"/>
      <c r="I35" s="58"/>
    </row>
    <row r="36" spans="1:11" s="9" customFormat="1" ht="15.75" customHeight="1" thickBot="1">
      <c r="A36" s="59"/>
      <c r="B36" s="76" t="s">
        <v>59</v>
      </c>
      <c r="C36" s="77"/>
      <c r="D36" s="77"/>
      <c r="E36" s="77"/>
      <c r="F36" s="77"/>
      <c r="G36" s="77"/>
      <c r="H36" s="78"/>
      <c r="I36" s="60"/>
      <c r="K36" s="11">
        <f>+I36+I27</f>
        <v>0</v>
      </c>
    </row>
    <row r="37" spans="1:9" ht="15" customHeight="1">
      <c r="A37" s="79" t="s">
        <v>60</v>
      </c>
      <c r="B37" s="80"/>
      <c r="C37" s="80"/>
      <c r="D37" s="80"/>
      <c r="E37" s="80"/>
      <c r="F37" s="80"/>
      <c r="G37" s="80"/>
      <c r="H37" s="80"/>
      <c r="I37" s="81"/>
    </row>
    <row r="38" spans="1:11" ht="15" customHeight="1">
      <c r="A38" s="16"/>
      <c r="B38" s="82" t="s">
        <v>61</v>
      </c>
      <c r="C38" s="83"/>
      <c r="D38" s="83"/>
      <c r="E38" s="83"/>
      <c r="F38" s="83"/>
      <c r="G38" s="83"/>
      <c r="H38" s="84"/>
      <c r="I38" s="57"/>
      <c r="K38" s="45">
        <f>+I44*2.5%</f>
        <v>350000000</v>
      </c>
    </row>
    <row r="39" spans="1:11" ht="15" customHeight="1">
      <c r="A39" s="16"/>
      <c r="B39" s="82" t="s">
        <v>62</v>
      </c>
      <c r="C39" s="83"/>
      <c r="D39" s="83"/>
      <c r="E39" s="83"/>
      <c r="F39" s="83"/>
      <c r="G39" s="83"/>
      <c r="H39" s="84"/>
      <c r="I39" s="58"/>
      <c r="K39" s="46">
        <f>+K38+K36</f>
        <v>350000000</v>
      </c>
    </row>
    <row r="40" spans="1:9" ht="15" customHeight="1" thickBot="1">
      <c r="A40" s="61"/>
      <c r="B40" s="85" t="s">
        <v>63</v>
      </c>
      <c r="C40" s="86"/>
      <c r="D40" s="86"/>
      <c r="E40" s="86"/>
      <c r="F40" s="86"/>
      <c r="G40" s="86"/>
      <c r="H40" s="87"/>
      <c r="I40" s="62"/>
    </row>
    <row r="41" spans="1:9" ht="45" customHeight="1" thickBot="1" thickTop="1">
      <c r="A41" s="88" t="s">
        <v>120</v>
      </c>
      <c r="B41" s="89"/>
      <c r="C41" s="89"/>
      <c r="D41" s="89"/>
      <c r="E41" s="89"/>
      <c r="F41" s="89"/>
      <c r="G41" s="89"/>
      <c r="H41" s="89"/>
      <c r="I41" s="90"/>
    </row>
    <row r="44" ht="15" hidden="1">
      <c r="I44" s="51">
        <v>14000000000</v>
      </c>
    </row>
    <row r="45" ht="15" hidden="1">
      <c r="I45" s="52">
        <f>+I40/I44</f>
        <v>0</v>
      </c>
    </row>
    <row r="46" ht="15" hidden="1">
      <c r="I46" s="52">
        <f>+I38/I44</f>
        <v>0</v>
      </c>
    </row>
    <row r="47" ht="15" hidden="1"/>
    <row r="48" ht="15" hidden="1"/>
    <row r="49" ht="15" hidden="1"/>
    <row r="50" ht="15" hidden="1"/>
    <row r="53" spans="7:10" ht="15">
      <c r="G53" s="69"/>
      <c r="H53" s="70"/>
      <c r="I53" s="69"/>
      <c r="J53" s="64"/>
    </row>
    <row r="54" spans="7:10" ht="15">
      <c r="G54" s="69"/>
      <c r="H54" s="70"/>
      <c r="I54" s="69"/>
      <c r="J54" s="64"/>
    </row>
    <row r="55" spans="7:10" ht="15">
      <c r="G55" s="69"/>
      <c r="H55" s="70"/>
      <c r="I55" s="69"/>
      <c r="J55" s="64"/>
    </row>
    <row r="56" spans="7:10" ht="15">
      <c r="G56" s="69"/>
      <c r="H56" s="70"/>
      <c r="I56" s="71">
        <f>+I40/'[1]RESUMEN RIES'!$S$682</f>
        <v>0</v>
      </c>
      <c r="J56" s="64"/>
    </row>
    <row r="57" spans="7:10" ht="15">
      <c r="G57" s="69"/>
      <c r="H57" s="70"/>
      <c r="I57" s="69"/>
      <c r="J57" s="64"/>
    </row>
    <row r="58" spans="7:10" ht="15">
      <c r="G58" s="69"/>
      <c r="H58" s="70"/>
      <c r="I58" s="69"/>
      <c r="J58" s="64"/>
    </row>
    <row r="59" spans="7:10" ht="15">
      <c r="G59" s="69"/>
      <c r="H59" s="70"/>
      <c r="I59" s="69"/>
      <c r="J59" s="64"/>
    </row>
    <row r="60" spans="7:10" ht="15">
      <c r="G60" s="69"/>
      <c r="H60" s="70"/>
      <c r="I60" s="69"/>
      <c r="J60" s="64"/>
    </row>
    <row r="61" spans="7:10" ht="15">
      <c r="G61" s="69"/>
      <c r="H61" s="70"/>
      <c r="I61" s="69"/>
      <c r="J61" s="64"/>
    </row>
  </sheetData>
  <sheetProtection/>
  <mergeCells count="13">
    <mergeCell ref="A2:I2"/>
    <mergeCell ref="A3:I3"/>
    <mergeCell ref="A1:I1"/>
    <mergeCell ref="A4:A5"/>
    <mergeCell ref="B4:B5"/>
    <mergeCell ref="A28:I28"/>
    <mergeCell ref="B27:H27"/>
    <mergeCell ref="B36:H36"/>
    <mergeCell ref="A37:I37"/>
    <mergeCell ref="B38:H38"/>
    <mergeCell ref="B39:H39"/>
    <mergeCell ref="B40:H40"/>
    <mergeCell ref="A41:I41"/>
  </mergeCells>
  <printOptions/>
  <pageMargins left="0.7" right="0.7" top="0.75" bottom="0.75" header="0.3" footer="0.3"/>
  <pageSetup horizontalDpi="300" verticalDpi="3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51"/>
  <sheetViews>
    <sheetView zoomScalePageLayoutView="0" workbookViewId="0" topLeftCell="A1">
      <selection activeCell="A3" sqref="A3:D3"/>
    </sheetView>
  </sheetViews>
  <sheetFormatPr defaultColWidth="11.421875" defaultRowHeight="15"/>
  <cols>
    <col min="1" max="1" width="5.28125" style="22" customWidth="1"/>
    <col min="2" max="2" width="45.57421875" style="1" bestFit="1" customWidth="1"/>
    <col min="3" max="3" width="15.421875" style="1" bestFit="1" customWidth="1"/>
    <col min="4" max="4" width="14.28125" style="25" customWidth="1"/>
    <col min="5" max="5" width="11.421875" style="1" customWidth="1"/>
    <col min="6" max="6" width="17.57421875" style="1" bestFit="1" customWidth="1"/>
    <col min="7" max="7" width="14.8515625" style="1" bestFit="1" customWidth="1"/>
    <col min="8" max="16384" width="11.421875" style="1" customWidth="1"/>
  </cols>
  <sheetData>
    <row r="1" spans="1:4" ht="20.25">
      <c r="A1" s="91" t="s">
        <v>65</v>
      </c>
      <c r="B1" s="92"/>
      <c r="C1" s="92"/>
      <c r="D1" s="93"/>
    </row>
    <row r="2" spans="1:4" ht="20.25">
      <c r="A2" s="91" t="s">
        <v>66</v>
      </c>
      <c r="B2" s="92"/>
      <c r="C2" s="92"/>
      <c r="D2" s="93"/>
    </row>
    <row r="3" spans="1:9" ht="76.5" customHeight="1" thickBot="1">
      <c r="A3" s="109" t="s">
        <v>122</v>
      </c>
      <c r="B3" s="109"/>
      <c r="C3" s="109"/>
      <c r="D3" s="109"/>
      <c r="E3" s="75"/>
      <c r="F3" s="75"/>
      <c r="G3" s="75"/>
      <c r="H3" s="75"/>
      <c r="I3" s="75"/>
    </row>
    <row r="4" spans="1:4" ht="30" customHeight="1" thickBot="1" thickTop="1">
      <c r="A4" s="32" t="s">
        <v>67</v>
      </c>
      <c r="B4" s="26" t="s">
        <v>68</v>
      </c>
      <c r="C4" s="26"/>
      <c r="D4" s="33" t="s">
        <v>69</v>
      </c>
    </row>
    <row r="5" spans="1:7" s="9" customFormat="1" ht="12.75">
      <c r="A5" s="27" t="s">
        <v>43</v>
      </c>
      <c r="B5" s="5" t="s">
        <v>70</v>
      </c>
      <c r="C5" s="5"/>
      <c r="D5" s="47"/>
      <c r="F5" s="10"/>
      <c r="G5" s="11"/>
    </row>
    <row r="6" spans="1:6" s="9" customFormat="1" ht="12.75">
      <c r="A6" s="28" t="s">
        <v>44</v>
      </c>
      <c r="B6" s="12" t="s">
        <v>71</v>
      </c>
      <c r="C6" s="12"/>
      <c r="D6" s="48"/>
      <c r="F6" s="40"/>
    </row>
    <row r="7" spans="1:4" s="39" customFormat="1" ht="12.75">
      <c r="A7" s="37"/>
      <c r="B7" s="38" t="s">
        <v>85</v>
      </c>
      <c r="C7" s="38"/>
      <c r="D7" s="49"/>
    </row>
    <row r="8" spans="1:4" s="39" customFormat="1" ht="12.75">
      <c r="A8" s="37"/>
      <c r="B8" s="38" t="s">
        <v>86</v>
      </c>
      <c r="C8" s="38"/>
      <c r="D8" s="49"/>
    </row>
    <row r="9" spans="1:4" s="39" customFormat="1" ht="12.75">
      <c r="A9" s="37"/>
      <c r="B9" s="38" t="s">
        <v>87</v>
      </c>
      <c r="C9" s="38"/>
      <c r="D9" s="49"/>
    </row>
    <row r="10" spans="1:4" s="39" customFormat="1" ht="12.75">
      <c r="A10" s="37"/>
      <c r="B10" s="38" t="s">
        <v>88</v>
      </c>
      <c r="C10" s="38"/>
      <c r="D10" s="49"/>
    </row>
    <row r="11" spans="1:4" s="9" customFormat="1" ht="12.75">
      <c r="A11" s="28" t="s">
        <v>46</v>
      </c>
      <c r="B11" s="12" t="s">
        <v>72</v>
      </c>
      <c r="C11" s="12"/>
      <c r="D11" s="48"/>
    </row>
    <row r="12" spans="1:4" s="39" customFormat="1" ht="12.75">
      <c r="A12" s="37"/>
      <c r="B12" s="38" t="s">
        <v>89</v>
      </c>
      <c r="C12" s="18"/>
      <c r="D12" s="49"/>
    </row>
    <row r="13" spans="1:4" s="39" customFormat="1" ht="12.75">
      <c r="A13" s="37"/>
      <c r="B13" s="38" t="s">
        <v>90</v>
      </c>
      <c r="C13" s="18"/>
      <c r="D13" s="49"/>
    </row>
    <row r="14" spans="1:4" s="39" customFormat="1" ht="12.75">
      <c r="A14" s="37"/>
      <c r="B14" s="38" t="s">
        <v>91</v>
      </c>
      <c r="C14" s="18"/>
      <c r="D14" s="49"/>
    </row>
    <row r="15" spans="1:4" s="9" customFormat="1" ht="12.75">
      <c r="A15" s="28" t="s">
        <v>50</v>
      </c>
      <c r="B15" s="12" t="s">
        <v>73</v>
      </c>
      <c r="C15" s="12"/>
      <c r="D15" s="48"/>
    </row>
    <row r="16" spans="1:4" s="39" customFormat="1" ht="12.75">
      <c r="A16" s="37"/>
      <c r="B16" s="38" t="s">
        <v>92</v>
      </c>
      <c r="C16" s="18"/>
      <c r="D16" s="49"/>
    </row>
    <row r="17" spans="1:4" s="39" customFormat="1" ht="12.75">
      <c r="A17" s="37"/>
      <c r="B17" s="38" t="s">
        <v>93</v>
      </c>
      <c r="C17" s="18"/>
      <c r="D17" s="49"/>
    </row>
    <row r="18" spans="1:4" s="39" customFormat="1" ht="12.75">
      <c r="A18" s="37"/>
      <c r="B18" s="38" t="s">
        <v>94</v>
      </c>
      <c r="C18" s="18"/>
      <c r="D18" s="49"/>
    </row>
    <row r="19" spans="1:4" s="39" customFormat="1" ht="12.75">
      <c r="A19" s="37"/>
      <c r="B19" s="38" t="s">
        <v>105</v>
      </c>
      <c r="C19" s="18"/>
      <c r="D19" s="49"/>
    </row>
    <row r="20" spans="1:4" s="39" customFormat="1" ht="12.75">
      <c r="A20" s="37"/>
      <c r="B20" s="38" t="s">
        <v>95</v>
      </c>
      <c r="C20" s="18"/>
      <c r="D20" s="49"/>
    </row>
    <row r="21" spans="1:4" s="39" customFormat="1" ht="13.5" thickBot="1">
      <c r="A21" s="37"/>
      <c r="B21" s="38" t="s">
        <v>96</v>
      </c>
      <c r="C21" s="18"/>
      <c r="D21" s="49"/>
    </row>
    <row r="22" spans="1:4" s="9" customFormat="1" ht="15.75" customHeight="1" thickBot="1">
      <c r="A22" s="30"/>
      <c r="B22" s="76" t="s">
        <v>74</v>
      </c>
      <c r="C22" s="77"/>
      <c r="D22" s="50"/>
    </row>
    <row r="23" spans="1:4" s="9" customFormat="1" ht="15.75" customHeight="1" thickBot="1">
      <c r="A23" s="30"/>
      <c r="B23" s="76" t="s">
        <v>75</v>
      </c>
      <c r="C23" s="77"/>
      <c r="D23" s="50"/>
    </row>
    <row r="24" spans="1:4" ht="30" customHeight="1" thickBot="1" thickTop="1">
      <c r="A24" s="32" t="s">
        <v>67</v>
      </c>
      <c r="B24" s="26" t="s">
        <v>68</v>
      </c>
      <c r="C24" s="26"/>
      <c r="D24" s="33" t="s">
        <v>69</v>
      </c>
    </row>
    <row r="25" spans="1:4" s="9" customFormat="1" ht="12.75">
      <c r="A25" s="28" t="s">
        <v>51</v>
      </c>
      <c r="B25" s="12" t="s">
        <v>76</v>
      </c>
      <c r="C25" s="12"/>
      <c r="D25" s="34"/>
    </row>
    <row r="26" spans="1:4" s="9" customFormat="1" ht="12.75">
      <c r="A26" s="28" t="s">
        <v>77</v>
      </c>
      <c r="B26" s="12" t="s">
        <v>78</v>
      </c>
      <c r="C26" s="12"/>
      <c r="D26" s="34"/>
    </row>
    <row r="27" spans="1:7" ht="12.75">
      <c r="A27" s="29"/>
      <c r="B27" s="17" t="s">
        <v>100</v>
      </c>
      <c r="C27" s="17"/>
      <c r="D27" s="35"/>
      <c r="F27" s="45"/>
      <c r="G27" s="45"/>
    </row>
    <row r="28" spans="1:7" ht="12.75">
      <c r="A28" s="29"/>
      <c r="B28" s="17" t="s">
        <v>101</v>
      </c>
      <c r="C28" s="17"/>
      <c r="D28" s="35"/>
      <c r="F28" s="45"/>
      <c r="G28" s="45"/>
    </row>
    <row r="29" spans="1:7" s="9" customFormat="1" ht="12.75">
      <c r="A29" s="28" t="s">
        <v>79</v>
      </c>
      <c r="B29" s="12" t="s">
        <v>80</v>
      </c>
      <c r="C29" s="12"/>
      <c r="D29" s="34"/>
      <c r="E29" s="63"/>
      <c r="F29" s="63"/>
      <c r="G29" s="63"/>
    </row>
    <row r="30" spans="1:7" ht="12.75">
      <c r="A30" s="29"/>
      <c r="B30" s="17" t="s">
        <v>28</v>
      </c>
      <c r="C30" s="17"/>
      <c r="D30" s="35"/>
      <c r="E30" s="64"/>
      <c r="F30" s="64"/>
      <c r="G30" s="64"/>
    </row>
    <row r="31" spans="1:7" ht="12.75">
      <c r="A31" s="29"/>
      <c r="B31" s="17" t="s">
        <v>29</v>
      </c>
      <c r="C31" s="17"/>
      <c r="D31" s="35"/>
      <c r="E31" s="64"/>
      <c r="F31" s="64"/>
      <c r="G31" s="64"/>
    </row>
    <row r="32" spans="1:7" ht="12.75">
      <c r="A32" s="29"/>
      <c r="B32" s="17" t="s">
        <v>30</v>
      </c>
      <c r="C32" s="17"/>
      <c r="D32" s="35"/>
      <c r="E32" s="64"/>
      <c r="F32" s="65">
        <f>+'[1]RESUMEN RIES'!$S$682</f>
        <v>13795218492.768301</v>
      </c>
      <c r="G32" s="64"/>
    </row>
    <row r="33" spans="1:7" ht="13.5" thickBot="1">
      <c r="A33" s="29"/>
      <c r="B33" s="17" t="s">
        <v>31</v>
      </c>
      <c r="C33" s="17"/>
      <c r="D33" s="35"/>
      <c r="E33" s="64"/>
      <c r="F33" s="65">
        <f>+F32*2.5%</f>
        <v>344880462.31920755</v>
      </c>
      <c r="G33" s="65">
        <f>+'Anexo 2'!I27*'Facto multilplicador'!D36</f>
        <v>0</v>
      </c>
    </row>
    <row r="34" spans="1:7" s="9" customFormat="1" ht="15.75" customHeight="1" thickBot="1">
      <c r="A34" s="30"/>
      <c r="B34" s="76" t="s">
        <v>81</v>
      </c>
      <c r="C34" s="77"/>
      <c r="D34" s="36"/>
      <c r="E34" s="63"/>
      <c r="F34" s="66">
        <v>0.4667758079531457</v>
      </c>
      <c r="G34" s="63"/>
    </row>
    <row r="35" spans="1:7" ht="30" customHeight="1" thickBot="1" thickTop="1">
      <c r="A35" s="32" t="s">
        <v>67</v>
      </c>
      <c r="B35" s="26" t="s">
        <v>68</v>
      </c>
      <c r="C35" s="26"/>
      <c r="D35" s="33" t="s">
        <v>69</v>
      </c>
      <c r="E35" s="64"/>
      <c r="F35" s="64"/>
      <c r="G35" s="64"/>
    </row>
    <row r="36" spans="1:7" s="9" customFormat="1" ht="12.75">
      <c r="A36" s="28" t="s">
        <v>53</v>
      </c>
      <c r="B36" s="12" t="s">
        <v>82</v>
      </c>
      <c r="C36" s="12"/>
      <c r="D36" s="34"/>
      <c r="E36" s="63"/>
      <c r="F36" s="67">
        <f>+D36*'Anexo 2'!I27</f>
        <v>0</v>
      </c>
      <c r="G36" s="67"/>
    </row>
    <row r="37" spans="1:7" ht="15" customHeight="1">
      <c r="A37" s="107" t="s">
        <v>83</v>
      </c>
      <c r="B37" s="80"/>
      <c r="C37" s="80"/>
      <c r="D37" s="108"/>
      <c r="E37" s="64"/>
      <c r="F37" s="64"/>
      <c r="G37" s="64"/>
    </row>
    <row r="38" spans="1:7" ht="15" customHeight="1" thickBot="1">
      <c r="A38" s="31"/>
      <c r="B38" s="85" t="s">
        <v>84</v>
      </c>
      <c r="C38" s="86"/>
      <c r="D38" s="41"/>
      <c r="E38" s="64"/>
      <c r="F38" s="64"/>
      <c r="G38" s="64"/>
    </row>
    <row r="39" spans="1:7" ht="45" customHeight="1" thickBot="1" thickTop="1">
      <c r="A39" s="104" t="s">
        <v>64</v>
      </c>
      <c r="B39" s="105"/>
      <c r="C39" s="105"/>
      <c r="D39" s="106"/>
      <c r="E39" s="64"/>
      <c r="F39" s="64"/>
      <c r="G39" s="64"/>
    </row>
    <row r="40" spans="5:7" ht="13.5" thickTop="1">
      <c r="E40" s="64"/>
      <c r="F40" s="64"/>
      <c r="G40" s="64"/>
    </row>
    <row r="41" spans="5:7" ht="12.75">
      <c r="E41" s="64"/>
      <c r="F41" s="64"/>
      <c r="G41" s="64"/>
    </row>
    <row r="42" spans="5:7" ht="12.75">
      <c r="E42" s="64"/>
      <c r="F42" s="64"/>
      <c r="G42" s="64"/>
    </row>
    <row r="43" spans="2:7" ht="12.75">
      <c r="B43" s="64"/>
      <c r="C43" s="64"/>
      <c r="D43" s="68"/>
      <c r="E43" s="64"/>
      <c r="F43" s="64"/>
      <c r="G43" s="64"/>
    </row>
    <row r="44" spans="2:7" ht="12.75">
      <c r="B44" s="64"/>
      <c r="C44" s="64"/>
      <c r="D44" s="68"/>
      <c r="E44" s="64"/>
      <c r="F44" s="64"/>
      <c r="G44" s="64"/>
    </row>
    <row r="45" spans="2:7" ht="12.75">
      <c r="B45" s="64"/>
      <c r="C45" s="64"/>
      <c r="D45" s="68"/>
      <c r="E45" s="64"/>
      <c r="F45" s="64"/>
      <c r="G45" s="64"/>
    </row>
    <row r="46" spans="2:7" ht="12.75">
      <c r="B46" s="64"/>
      <c r="C46" s="64"/>
      <c r="D46" s="68"/>
      <c r="E46" s="64"/>
      <c r="F46" s="64"/>
      <c r="G46" s="64"/>
    </row>
    <row r="47" spans="2:7" ht="12.75">
      <c r="B47" s="64"/>
      <c r="C47" s="64"/>
      <c r="D47" s="68"/>
      <c r="E47" s="64"/>
      <c r="F47" s="64"/>
      <c r="G47" s="64"/>
    </row>
    <row r="48" spans="2:7" ht="12.75">
      <c r="B48" s="64"/>
      <c r="C48" s="64"/>
      <c r="D48" s="68"/>
      <c r="E48" s="64"/>
      <c r="F48" s="64"/>
      <c r="G48" s="64"/>
    </row>
    <row r="49" spans="2:7" ht="12.75">
      <c r="B49" s="64"/>
      <c r="C49" s="64"/>
      <c r="D49" s="68"/>
      <c r="E49" s="64"/>
      <c r="F49" s="64"/>
      <c r="G49" s="64"/>
    </row>
    <row r="50" spans="2:7" ht="12.75">
      <c r="B50" s="64"/>
      <c r="C50" s="64"/>
      <c r="D50" s="68"/>
      <c r="E50" s="64"/>
      <c r="F50" s="64"/>
      <c r="G50" s="64"/>
    </row>
    <row r="51" spans="2:7" ht="12.75">
      <c r="B51" s="64"/>
      <c r="C51" s="64"/>
      <c r="D51" s="68"/>
      <c r="E51" s="64"/>
      <c r="F51" s="64"/>
      <c r="G51" s="64"/>
    </row>
  </sheetData>
  <sheetProtection/>
  <mergeCells count="9">
    <mergeCell ref="A39:D39"/>
    <mergeCell ref="B23:C23"/>
    <mergeCell ref="B34:C34"/>
    <mergeCell ref="A37:D37"/>
    <mergeCell ref="B38:C38"/>
    <mergeCell ref="A1:D1"/>
    <mergeCell ref="A2:D2"/>
    <mergeCell ref="A3:D3"/>
    <mergeCell ref="B22:C2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</dc:title>
  <dc:subject/>
  <dc:creator>Diana Espinosa Beltran</dc:creator>
  <cp:keywords/>
  <dc:description/>
  <cp:lastModifiedBy>Liz Mercedes Benavides Parra</cp:lastModifiedBy>
  <cp:lastPrinted>2011-03-30T12:56:29Z</cp:lastPrinted>
  <dcterms:created xsi:type="dcterms:W3CDTF">2009-03-05T13:44:07Z</dcterms:created>
  <dcterms:modified xsi:type="dcterms:W3CDTF">2012-10-19T18:03:12Z</dcterms:modified>
  <cp:category/>
  <cp:version/>
  <cp:contentType/>
  <cp:contentStatus/>
</cp:coreProperties>
</file>