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/>
  <mc:AlternateContent xmlns:mc="http://schemas.openxmlformats.org/markup-compatibility/2006">
    <mc:Choice Requires="x15">
      <x15ac:absPath xmlns:x15ac="http://schemas.microsoft.com/office/spreadsheetml/2010/11/ac" url="C:\Users\yamile.cerinza\OneDrive\Escritorio\"/>
    </mc:Choice>
  </mc:AlternateContent>
  <xr:revisionPtr revIDLastSave="0" documentId="8_{9AA4C1BD-779D-4149-8726-A472B6A3BA8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1" sheetId="1" r:id="rId1"/>
    <sheet name="A1.1" sheetId="2" r:id="rId2"/>
    <sheet name="A2" sheetId="3" r:id="rId3"/>
    <sheet name="A3" sheetId="5" r:id="rId4"/>
    <sheet name="A3.3" sheetId="6" r:id="rId5"/>
    <sheet name="IMPRIMIR" sheetId="7" r:id="rId6"/>
  </sheets>
  <externalReferences>
    <externalReference r:id="rId7"/>
    <externalReference r:id="rId8"/>
    <externalReference r:id="rId9"/>
  </externalReferences>
  <definedNames>
    <definedName name="_xlnm.Print_Area" localSheetId="1">'A1.1'!$A$1:$M$102</definedName>
    <definedName name="_xlnm.Print_Area" localSheetId="4">'A3.3'!$A$1:$G$57</definedName>
    <definedName name="_xlnm.Print_Area" localSheetId="5">IMPRIMIR!$A$1:$G$148</definedName>
    <definedName name="_xlnm.Print_Titles" localSheetId="5">IMPRIMIR!$4:$13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7" l="1"/>
  <c r="C72" i="7" l="1"/>
  <c r="C70" i="7"/>
  <c r="C68" i="7"/>
  <c r="C66" i="7"/>
  <c r="C64" i="7"/>
  <c r="C62" i="7"/>
  <c r="B74" i="7" l="1"/>
  <c r="B56" i="7"/>
  <c r="C50" i="7"/>
  <c r="C44" i="7"/>
  <c r="B124" i="7" l="1"/>
  <c r="B129" i="7" l="1"/>
  <c r="B127" i="7"/>
  <c r="B125" i="7"/>
  <c r="C121" i="7"/>
  <c r="C118" i="7" l="1"/>
  <c r="C119" i="7"/>
  <c r="C117" i="7"/>
  <c r="C114" i="7"/>
  <c r="C115" i="7"/>
  <c r="C113" i="7"/>
  <c r="C54" i="7" l="1"/>
  <c r="C52" i="7"/>
  <c r="C48" i="7"/>
  <c r="C46" i="7"/>
  <c r="D7" i="7"/>
  <c r="D8" i="7"/>
  <c r="D9" i="7"/>
  <c r="D10" i="7"/>
  <c r="C133" i="7" s="1"/>
  <c r="D11" i="7"/>
  <c r="D12" i="7"/>
  <c r="D6" i="7"/>
  <c r="C138" i="7" s="1"/>
  <c r="B19" i="7" l="1"/>
  <c r="E20" i="7" l="1"/>
  <c r="E21" i="7"/>
  <c r="E22" i="7"/>
  <c r="E23" i="7"/>
  <c r="E24" i="7"/>
  <c r="E25" i="7"/>
  <c r="E26" i="7"/>
  <c r="E27" i="7"/>
  <c r="E28" i="7"/>
  <c r="E19" i="7"/>
  <c r="G82" i="7"/>
  <c r="C122" i="7"/>
  <c r="A13" i="7"/>
  <c r="B20" i="7"/>
  <c r="B21" i="7"/>
  <c r="B22" i="7"/>
  <c r="B23" i="7"/>
  <c r="B24" i="7"/>
  <c r="B25" i="7"/>
  <c r="B26" i="7"/>
  <c r="B27" i="7"/>
  <c r="B28" i="7"/>
  <c r="G99" i="7" l="1"/>
  <c r="G97" i="7"/>
  <c r="G98" i="7"/>
  <c r="G96" i="7"/>
  <c r="G90" i="7"/>
  <c r="G91" i="7"/>
  <c r="G92" i="7"/>
  <c r="G93" i="7"/>
  <c r="G89" i="7"/>
  <c r="G83" i="7"/>
  <c r="G84" i="7"/>
  <c r="G85" i="7"/>
  <c r="G86" i="7"/>
  <c r="G10" i="6"/>
  <c r="G18" i="6"/>
  <c r="G100" i="7" l="1"/>
  <c r="G19" i="6"/>
  <c r="C26" i="6" s="1"/>
  <c r="G94" i="7"/>
  <c r="G101" i="7" l="1"/>
  <c r="E38" i="7"/>
  <c r="F38" i="7"/>
  <c r="F37" i="7"/>
  <c r="E37" i="7"/>
  <c r="C38" i="7"/>
  <c r="C39" i="7"/>
  <c r="C37" i="7"/>
  <c r="B38" i="7"/>
  <c r="B39" i="7"/>
  <c r="B37" i="7"/>
  <c r="B33" i="7"/>
  <c r="F20" i="7"/>
  <c r="F21" i="7"/>
  <c r="F22" i="7"/>
  <c r="F23" i="7"/>
  <c r="F24" i="7"/>
  <c r="F25" i="7"/>
  <c r="F26" i="7"/>
  <c r="F27" i="7"/>
  <c r="F28" i="7"/>
  <c r="F19" i="7"/>
  <c r="A30" i="5"/>
  <c r="D4" i="5"/>
  <c r="D5" i="5"/>
  <c r="D6" i="5"/>
  <c r="D7" i="5"/>
  <c r="D8" i="5"/>
  <c r="D9" i="5"/>
  <c r="D3" i="5"/>
  <c r="D4" i="3" l="1"/>
  <c r="D3" i="3"/>
  <c r="B4" i="3"/>
  <c r="B3" i="3"/>
  <c r="G38" i="5" l="1"/>
  <c r="G87" i="7" s="1"/>
  <c r="Q26" i="6"/>
  <c r="P26" i="6"/>
  <c r="O26" i="6"/>
  <c r="N26" i="6"/>
  <c r="M26" i="6"/>
  <c r="L26" i="6"/>
  <c r="K26" i="6"/>
  <c r="J26" i="6"/>
  <c r="Q19" i="6"/>
  <c r="P19" i="6"/>
  <c r="O19" i="6"/>
  <c r="N19" i="6"/>
  <c r="M19" i="6"/>
  <c r="L19" i="6"/>
  <c r="K19" i="6"/>
  <c r="J19" i="6"/>
  <c r="Q18" i="6"/>
  <c r="P18" i="6"/>
  <c r="O18" i="6"/>
  <c r="N18" i="6"/>
  <c r="M18" i="6"/>
  <c r="L18" i="6"/>
  <c r="K18" i="6"/>
  <c r="J18" i="6"/>
  <c r="C24" i="6" l="1"/>
  <c r="F26" i="6" l="1"/>
  <c r="F107" i="7" s="1"/>
  <c r="D107" i="7"/>
  <c r="D105" i="7"/>
  <c r="F24" i="6"/>
  <c r="C13" i="2"/>
  <c r="F12" i="2"/>
  <c r="G28" i="7" s="1"/>
  <c r="F11" i="2"/>
  <c r="G27" i="7" s="1"/>
  <c r="F10" i="2"/>
  <c r="G26" i="7" s="1"/>
  <c r="F9" i="2"/>
  <c r="G25" i="7" s="1"/>
  <c r="F8" i="2"/>
  <c r="G24" i="7" s="1"/>
  <c r="F7" i="2"/>
  <c r="G23" i="7" s="1"/>
  <c r="F6" i="2"/>
  <c r="G22" i="7" s="1"/>
  <c r="F5" i="2"/>
  <c r="G21" i="7" s="1"/>
  <c r="F4" i="2"/>
  <c r="G20" i="7" s="1"/>
  <c r="F3" i="2"/>
  <c r="F39" i="7"/>
  <c r="E39" i="7"/>
  <c r="C14" i="2" l="1"/>
  <c r="E29" i="7"/>
  <c r="E30" i="7" s="1"/>
  <c r="F13" i="2"/>
  <c r="G19" i="7"/>
  <c r="F105" i="7"/>
  <c r="F14" i="2" l="1"/>
  <c r="G29" i="7"/>
  <c r="F15" i="2" l="1"/>
  <c r="G30" i="7"/>
  <c r="C22" i="6"/>
  <c r="D103" i="7" l="1"/>
  <c r="F22" i="6"/>
  <c r="F103" i="7" l="1"/>
  <c r="G103" i="7" s="1"/>
  <c r="F109" i="7" s="1"/>
  <c r="G22" i="6"/>
  <c r="F2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División de Gestión de Talento Humano:
Elija una opción de la presente 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>Asigne pesos porcentuales, en múltiplos de 5 sobre un total del 100%, de acuerdo con la importancia de cada compromiso
Solo complete los objetivos que considera necesarios, puede variar entre 1 y 10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Califique el cumplimiento de los Compromisos Laborales - Objetivos Laborales en un rango de uno a cien        (1-100).
</t>
        </r>
      </text>
    </comment>
    <comment ref="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</t>
        </r>
        <r>
          <rPr>
            <b/>
            <sz val="9"/>
            <color indexed="81"/>
            <rFont val="Tahoma"/>
            <family val="2"/>
          </rPr>
          <t>los objetivos laborales</t>
        </r>
        <r>
          <rPr>
            <sz val="9"/>
            <color indexed="81"/>
            <rFont val="Tahoma"/>
            <family val="2"/>
          </rPr>
          <t xml:space="preserve"> los cuales s</t>
        </r>
        <r>
          <rPr>
            <b/>
            <sz val="9"/>
            <color indexed="81"/>
            <rFont val="Tahoma"/>
            <family val="2"/>
          </rPr>
          <t>on diferentes a las funciones laborales.</t>
        </r>
        <r>
          <rPr>
            <sz val="9"/>
            <color indexed="81"/>
            <rFont val="Tahoma"/>
            <family val="2"/>
          </rPr>
          <t xml:space="preserve">
Tenga en cuenta la metodología SMART:
Especificos
Medibles
Alcanzable
Realista
En un tiempo
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División de Gestión de Talento Humano</t>
        </r>
        <r>
          <rPr>
            <sz val="9"/>
            <color indexed="81"/>
            <rFont val="Tahoma"/>
            <family val="2"/>
          </rPr>
          <t>: Asigne pesos porcentuales, en múltiplos de 5 sobre un total del 100%, de acuerdo con la importancia de cada compromiso
Solo complete los objetivos que considera necesarios, puede variar entre 1 y 10</t>
        </r>
      </text>
    </comment>
    <comment ref="C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 En caso de aparecer de color rojo y con el texto error, revise de nuevo hasta que la suma total sea igual a 100%
</t>
        </r>
      </text>
    </comment>
    <comment ref="A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"La fecha de concertación objetivos es al inicio del periodo evaluado"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Resultado de las acciones que se deben llevar a término para conseguir los objetivos planteados en la empresa, teniendo en cuenta la relación entre los recursos que se invierten para alcanzar los objetivos y los resultados de los mismos.</t>
        </r>
      </text>
    </comment>
    <comment ref="A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División de Gestión del Talento Humano:</t>
        </r>
        <r>
          <rPr>
            <sz val="9"/>
            <color indexed="81"/>
            <rFont val="Tahoma"/>
            <family val="2"/>
          </rPr>
          <t xml:space="preserve">
La conducta hacia la organización está caracterizada por las disposiciones que se tiene hacia nuestras propias tareas, la propia organización o superior inmediato.</t>
        </r>
      </text>
    </comment>
    <comment ref="A3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primer seguimiento de periodo evaluado.
</t>
        </r>
      </text>
    </comment>
    <comment ref="A3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Resultado de las acciones que se deben llevar a término para conseguir los objetivos planteados en la empresa, teniendo en cuenta la relación entre los recursos que se invierten para alcanzar los objetivos y los resultados de los mismos.</t>
        </r>
      </text>
    </comment>
    <comment ref="A4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División de Gestión del Talento Humano:</t>
        </r>
        <r>
          <rPr>
            <sz val="9"/>
            <color indexed="81"/>
            <rFont val="Tahoma"/>
            <family val="2"/>
          </rPr>
          <t xml:space="preserve">
La conducta hacia la organización está caracterizada por las disposiciones que se tiene hacia nuestras propias tareas, la propia organización o superior inmediato.</t>
        </r>
      </text>
    </comment>
    <comment ref="A4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segundo seguimiento de periodo evaluado.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8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UMNG:      Sistema de Gestión de Calidad, Sistema de Seguridad y Salud en el Trabajo y Sistema de Gestión Ambiental.
</t>
        </r>
      </text>
    </comment>
    <comment ref="A83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 Demuestra un nivel de conceptualización, rigor y acierto técnico en el señalamiento y verificación de las especificaciones de los productos finales de su dependencia.</t>
        </r>
      </text>
    </comment>
    <comment ref="A84" authorId="0" shapeId="0" xr:uid="{00000000-0006-0000-0500-000003000000}">
      <text>
        <r>
          <rPr>
            <sz val="9"/>
            <color indexed="81"/>
            <rFont val="Tahoma"/>
            <family val="2"/>
          </rPr>
          <t>Proyecta y establece metas y objetivos acorde con la misión y la organización, determinando las acciones pertinentes a seguir dentro del periodo respectivo y los medios a través de los cuales dichas metas han de alcanzarse.</t>
        </r>
      </text>
    </comment>
    <comment ref="A85" authorId="0" shapeId="0" xr:uid="{00000000-0006-0000-0500-000004000000}">
      <text>
        <r>
          <rPr>
            <sz val="9"/>
            <color indexed="81"/>
            <rFont val="Tahoma"/>
            <family val="2"/>
          </rPr>
          <t xml:space="preserve"> Cumple las funciones, deberes y compromisos inherentes al cargo y a la dependencia, enmarcándose en los objetivos y metas de la organización, logrando la productividad de su área.</t>
        </r>
      </text>
    </comment>
    <comment ref="A86" authorId="0" shapeId="0" xr:uid="{00000000-0006-0000-0500-000005000000}">
      <text>
        <r>
          <rPr>
            <sz val="9"/>
            <color indexed="81"/>
            <rFont val="Tahoma"/>
            <family val="2"/>
          </rPr>
          <t>Aporta los conocimientos de su formación y experiencia, y aplica las habilidades gerenciales necesarias para el desempeño de su área. Investiga y se capacita sobre temas apropiados para su desempeño.</t>
        </r>
      </text>
    </comment>
    <comment ref="A89" authorId="0" shapeId="0" xr:uid="{00000000-0006-0000-0500-000006000000}">
      <text>
        <r>
          <rPr>
            <sz val="9"/>
            <color indexed="81"/>
            <rFont val="Tahoma"/>
            <family val="2"/>
          </rPr>
          <t>Conduce, apoya y orienta para el logro de los objetivos de su dependencia, propiciando el crecimiento personal y técnico de su grupo de trabajo</t>
        </r>
      </text>
    </comment>
    <comment ref="A90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 Elige oportunamente las alternativas mas acertadas para la solución de los asuntos  encomendados a su dependencia.</t>
        </r>
      </text>
    </comment>
    <comment ref="A91" authorId="0" shapeId="0" xr:uid="{00000000-0006-0000-0500-000008000000}">
      <text>
        <r>
          <rPr>
            <sz val="9"/>
            <color indexed="81"/>
            <rFont val="Tahoma"/>
            <family val="2"/>
          </rPr>
          <t>Ejerce  seguimiento y control del personal a su cargo y de los procesos desarrollados, aplicando los correctivos y ajustes necesarios para el logro de los objetivos concertados.</t>
        </r>
      </text>
    </comment>
    <comment ref="A92" authorId="0" shapeId="0" xr:uid="{00000000-0006-0000-0500-000009000000}">
      <text>
        <r>
          <rPr>
            <sz val="9"/>
            <color indexed="81"/>
            <rFont val="Tahoma"/>
            <family val="2"/>
          </rPr>
          <t>Distribuye las actividades y tareas, permitiendo que sus colaboradores ejerzan la autonomía necesaria en la ejecución de las mismas.</t>
        </r>
      </text>
    </comment>
    <comment ref="A93" authorId="0" shapeId="0" xr:uid="{00000000-0006-0000-0500-00000A000000}">
      <text>
        <r>
          <rPr>
            <sz val="9"/>
            <color indexed="81"/>
            <rFont val="Tahoma"/>
            <family val="2"/>
          </rPr>
          <t>Propicia la integración de su grupo de trabajo, entorno a los proyectos y programas de la entidad e interactúa con este para el logro de los objetivos.</t>
        </r>
      </text>
    </comment>
    <comment ref="A96" authorId="0" shapeId="0" xr:uid="{00000000-0006-0000-0500-00000B000000}">
      <text>
        <r>
          <rPr>
            <sz val="9"/>
            <color indexed="81"/>
            <rFont val="Tahoma"/>
            <family val="2"/>
          </rPr>
          <t xml:space="preserve">Genera, asume y transmite el conjunto de valores organizacionales. En su comportamiento y actitudes demuestra sentido de pertenencia a la entidad </t>
        </r>
      </text>
    </comment>
    <comment ref="A97" authorId="0" shapeId="0" xr:uid="{00000000-0006-0000-0500-00000C000000}">
      <text>
        <r>
          <rPr>
            <sz val="9"/>
            <color indexed="81"/>
            <rFont val="Tahoma"/>
            <family val="2"/>
          </rPr>
          <t xml:space="preserve">Establece y mantiene comunicación con usuarios, superiores, compañeros, colaboradores propiciando un ambiente laboral de cordialidad y respeto.
</t>
        </r>
      </text>
    </comment>
    <comment ref="A98" authorId="0" shapeId="0" xr:uid="{00000000-0006-0000-0500-00000D000000}">
      <text>
        <r>
          <rPr>
            <sz val="9"/>
            <color indexed="81"/>
            <rFont val="Tahoma"/>
            <family val="2"/>
          </rPr>
          <t>Propone y desarrolla procedimientos y métodos que permitan mejorar los procesos de las dependencias frente a la misión de su entidad.</t>
        </r>
      </text>
    </comment>
    <comment ref="A99" authorId="0" shapeId="0" xr:uid="{00000000-0006-0000-0500-00000E000000}">
      <text>
        <r>
          <rPr>
            <sz val="9"/>
            <color indexed="81"/>
            <rFont val="Tahoma"/>
            <family val="2"/>
          </rPr>
          <t>Maneja o comparte la información Institucional de manera confiable, teniendo en cuenta los niveles y competencias.</t>
        </r>
      </text>
    </comment>
  </commentList>
</comments>
</file>

<file path=xl/sharedStrings.xml><?xml version="1.0" encoding="utf-8"?>
<sst xmlns="http://schemas.openxmlformats.org/spreadsheetml/2006/main" count="453" uniqueCount="256">
  <si>
    <t>EVALUADO</t>
  </si>
  <si>
    <r>
      <t>Nombres y Apellidos</t>
    </r>
    <r>
      <rPr>
        <b/>
        <sz val="12"/>
        <rFont val="Arial"/>
        <family val="2"/>
      </rPr>
      <t/>
    </r>
  </si>
  <si>
    <t>Documento de Identidad</t>
  </si>
  <si>
    <t>Dependencia</t>
  </si>
  <si>
    <t>Nombre, Código y Grado</t>
  </si>
  <si>
    <t>EVALUADOR</t>
  </si>
  <si>
    <t>Nombres y Apellidos</t>
  </si>
  <si>
    <t>MOTIVO DE LA CONCERTACION</t>
  </si>
  <si>
    <t xml:space="preserve">El instrumento para la evaluación del desempeño se compone de tres partes: </t>
  </si>
  <si>
    <t>No.</t>
  </si>
  <si>
    <t>DESCRIPCIÓN</t>
  </si>
  <si>
    <t>PESO</t>
  </si>
  <si>
    <r>
      <t xml:space="preserve">VALORACION                  </t>
    </r>
    <r>
      <rPr>
        <b/>
        <sz val="10"/>
        <rFont val="Calibri"/>
        <family val="2"/>
      </rPr>
      <t xml:space="preserve"> </t>
    </r>
    <r>
      <rPr>
        <b/>
        <u/>
        <sz val="8"/>
        <rFont val="Calibri"/>
        <family val="2"/>
      </rPr>
      <t xml:space="preserve">peso x logro </t>
    </r>
  </si>
  <si>
    <t>Puntaje</t>
  </si>
  <si>
    <t>Puntaje x 10</t>
  </si>
  <si>
    <t>CONCERTADOS EL:</t>
  </si>
  <si>
    <t>"La fecha de concertación objetivos es al inicio del periodo evaluado"</t>
  </si>
  <si>
    <t xml:space="preserve">Nº </t>
  </si>
  <si>
    <t>MODIFICACIÓN A LOS OBJETIVOS CONCERTADOS</t>
  </si>
  <si>
    <t>Día</t>
  </si>
  <si>
    <t>Mes</t>
  </si>
  <si>
    <t>Año</t>
  </si>
  <si>
    <t>Firma</t>
  </si>
  <si>
    <t xml:space="preserve">EVALUADOR: </t>
  </si>
  <si>
    <r>
      <t xml:space="preserve">EVALUADO:   </t>
    </r>
    <r>
      <rPr>
        <u/>
        <sz val="10"/>
        <rFont val="Arial"/>
        <family val="2"/>
      </rPr>
      <t/>
    </r>
  </si>
  <si>
    <t>INSTRUCCIONES</t>
  </si>
  <si>
    <t>2. Haga una valoración del avance hacia el logro de los objetivos concertados</t>
  </si>
  <si>
    <t>3. Identifique las limitaciones técnicas y o administrativas para el cumplimiento de los objetivos</t>
  </si>
  <si>
    <t>4. De ser necesario replantee, modifique, o ajuste alguno de los objetivos y anótelos en la forma 1 en la sección " Modificación de los objetivos concertados"</t>
  </si>
  <si>
    <t>6. Señale los factores y aspectos en los que el evaluado sobresale</t>
  </si>
  <si>
    <t>PRODUCTIVIDAD</t>
  </si>
  <si>
    <t xml:space="preserve">FACTORES Y ASPECTOS QUE SE DEBEN MEJORAR </t>
  </si>
  <si>
    <t>CONDUCTA LABORAL</t>
  </si>
  <si>
    <t>LIMITACIONES TÉCNICAS Y/O ADMINISTRATIVAS EN EL LOGRO DE LOS OBJETIVOS Y CUMPLIMIENTO DE FUNCIONES</t>
  </si>
  <si>
    <t xml:space="preserve">FACTORES EN LOS QUE SOBRESALE EL EVALUADO </t>
  </si>
  <si>
    <t xml:space="preserve">Firma del evaluador____________________________________   </t>
  </si>
  <si>
    <t>Firma del evaluado________________________________</t>
  </si>
  <si>
    <t>FACTORES DE DESEMPEÑO</t>
  </si>
  <si>
    <t>Nombre, Código y Grado del Cargo</t>
  </si>
  <si>
    <t>Teniendo en cuenta el logro de los objetivos alcanzados y el nivel de ejecución de los indicadores de este formato, califique así:</t>
  </si>
  <si>
    <t>a. Lea detenidamente la definición de cada indicador.</t>
  </si>
  <si>
    <t xml:space="preserve">b. Determine el grado que refleje con mayor proximidad el desempeño del empleado </t>
  </si>
  <si>
    <t xml:space="preserve">c. Escriba en la casilla de puntos, de acuerdo con el grado de valoración escogido la puntuación correspondiente dentro del rango estipulado para el mismo </t>
  </si>
  <si>
    <t>GRADOS DE VALORACION</t>
  </si>
  <si>
    <t>La valoración de los indicadores se hará con base en los siguientes grados:</t>
  </si>
  <si>
    <t>INTERPRETACIÓN DE LA EVALUACIÓN DE DESEMPEÑO:</t>
  </si>
  <si>
    <t xml:space="preserve">Para efectos de las decisiones que se deriven de la evaluación de desempeño, se tienen en cuenta los siguientes grados: </t>
  </si>
  <si>
    <t>AREAS</t>
  </si>
  <si>
    <t>DESCRIPCION Y PESO DE FACTORES</t>
  </si>
  <si>
    <t>PUNTOS</t>
  </si>
  <si>
    <t>Subtotal</t>
  </si>
  <si>
    <t>NIVEL DE EJECUCION</t>
  </si>
  <si>
    <t>CALIFICACIÓN DE SERVICIOS</t>
  </si>
  <si>
    <t xml:space="preserve">MEJORAMIENTO Y DESARROLLO </t>
  </si>
  <si>
    <t>PUNTOS FUERTES</t>
  </si>
  <si>
    <t>1.</t>
  </si>
  <si>
    <t>2.</t>
  </si>
  <si>
    <t>PUNTOS DEBILES</t>
  </si>
  <si>
    <t>RECOMENDACIONES PARA EL MEJORAMIENTO</t>
  </si>
  <si>
    <t>El resultado de la evaluación por cambio de jefe inmediato o de empleo, será comunicado al empleado y no será susceptible de recurso</t>
  </si>
  <si>
    <t>NOTIFICACION</t>
  </si>
  <si>
    <t>Al funcionario se le debe entregar copia de esta evaluación</t>
  </si>
  <si>
    <t>RECURSOS</t>
  </si>
  <si>
    <t>PERIODO ANUAL</t>
  </si>
  <si>
    <t>CAMBIO DE EMPLEO</t>
  </si>
  <si>
    <t>PERIODO DE PRUEBA</t>
  </si>
  <si>
    <t>A continuación elija una de las opciones de la lista desplegable</t>
  </si>
  <si>
    <t>LIBRE NOMBRAMIENTO Y REMOCIÓN</t>
  </si>
  <si>
    <r>
      <t xml:space="preserve"> LOGRO</t>
    </r>
    <r>
      <rPr>
        <b/>
        <sz val="10"/>
        <rFont val="Calibri"/>
        <family val="2"/>
      </rPr>
      <t xml:space="preserve">  ( 1- 100)</t>
    </r>
  </si>
  <si>
    <t>"El Porcentaje total concertados de objetivos debe ser igual a  100%"</t>
  </si>
  <si>
    <t>LIMITACIONES TÉCNICAS Y/O ADMINISTRATIVAS EN EL LOGRO DE LOS OBJETIVOS</t>
  </si>
  <si>
    <t>BAJO</t>
  </si>
  <si>
    <t>ACEPTABLE</t>
  </si>
  <si>
    <t>ALTO</t>
  </si>
  <si>
    <t>MUY ALTO</t>
  </si>
  <si>
    <t>EVALUACIÓN DE GESTIÓN POR ÁREAS O DEPENDENCIAS</t>
  </si>
  <si>
    <t>20-73</t>
  </si>
  <si>
    <t>74-128</t>
  </si>
  <si>
    <t>129-163</t>
  </si>
  <si>
    <t>164-200</t>
  </si>
  <si>
    <t>49-85</t>
  </si>
  <si>
    <t>86-108</t>
  </si>
  <si>
    <t>COMPETENCIAS COMPORTAMENTALES</t>
  </si>
  <si>
    <t>15-53</t>
  </si>
  <si>
    <t>54-95</t>
  </si>
  <si>
    <t>96-123</t>
  </si>
  <si>
    <t>124-150</t>
  </si>
  <si>
    <t>10-35</t>
  </si>
  <si>
    <t>36-63</t>
  </si>
  <si>
    <t>64-80</t>
  </si>
  <si>
    <t>81-100</t>
  </si>
  <si>
    <t>a. EVALUACION DE COMPROMISOS LABORALES</t>
  </si>
  <si>
    <t>a. EVALUACIÓN DE GESTIÓN POR ÁREAS O DEPENDENCIAS</t>
  </si>
  <si>
    <t>a. EVALUACIÓN DE COMPETENCIAS COMPORTAMENTALES</t>
  </si>
  <si>
    <t xml:space="preserve">* Contra esta calificación procede el recurso de reposición y en subsidio el de apelación interpuestos ante el evaluador dentro de los cinco (5) días hábiles siguientes a la fecha de la notificación. Los recursos deben presentarse por escrito, personalmente o mediante apoderado y exponiendo los motivos de inconformidad. </t>
  </si>
  <si>
    <t>* El presente instrumento de evaluación no otorga derechos de carrera, ni inscripción en el registro público, ni da lugar a planes de capacitación Formal, ni estímulos "establecidos para  personal de carrera  de conformidad con la reglamentación interna", a los empleados evaluados en provisionalidad y  en periodo de prueba.</t>
  </si>
  <si>
    <t xml:space="preserve"> CONCERTACIÓN DE COMPROMISOS LABORALES - OBJETIVOS LABORALES</t>
  </si>
  <si>
    <r>
      <t xml:space="preserve"> EVALUACIÓN </t>
    </r>
    <r>
      <rPr>
        <b/>
        <sz val="11"/>
        <rFont val="Calibri"/>
        <family val="2"/>
      </rPr>
      <t xml:space="preserve">                                                 ( Final del periodo)</t>
    </r>
  </si>
  <si>
    <t>5. Señale los aspectos que se deban mejorar, indicando los factores en los que el evaluado este más débil. Consulte los factores que se encuentren al respaldo.</t>
  </si>
  <si>
    <t>SEGUIMIENTO DE COMPROMISOS LABORALES - OBJETIVOS LABORALES:</t>
  </si>
  <si>
    <t xml:space="preserve">d. Sume los puntos asignados a los factores. Este resultado deberá ser sumado al obtenido en la valoración del logro de los objetivos concertados de acuerdo a los pesos porcentuales señalados, para así determinar la calificación de servicios.                                                                         </t>
  </si>
  <si>
    <r>
      <rPr>
        <b/>
        <sz val="8"/>
        <rFont val="Calibri"/>
        <family val="2"/>
      </rPr>
      <t xml:space="preserve">BAJO: </t>
    </r>
    <r>
      <rPr>
        <sz val="8"/>
        <rFont val="Calibri"/>
        <family val="2"/>
      </rPr>
      <t>El nivel de desarrollo de la competencia no se presenta con un impacto positivo que permita la obtención de las metas y logros esperados</t>
    </r>
  </si>
  <si>
    <r>
      <rPr>
        <b/>
        <sz val="8"/>
        <rFont val="Calibri"/>
        <family val="2"/>
      </rPr>
      <t xml:space="preserve">ACEPTABLE: </t>
    </r>
    <r>
      <rPr>
        <sz val="8"/>
        <rFont val="Calibri"/>
        <family val="2"/>
      </rPr>
      <t>El nivel de desarrollo de la competencia se presenta de manera intermitente, con un mediano impacto en la obtención de metas y logros esperados.</t>
    </r>
  </si>
  <si>
    <r>
      <t xml:space="preserve">ALTO: </t>
    </r>
    <r>
      <rPr>
        <sz val="8"/>
        <rFont val="Calibri"/>
        <family val="2"/>
      </rPr>
      <t>El nivel de desarrollo de la competencia se presenta de manera permanente e impacta significativamente de manera positiva la obtención de metas y logros esperados.</t>
    </r>
  </si>
  <si>
    <r>
      <rPr>
        <b/>
        <sz val="8"/>
        <rFont val="Calibri"/>
        <family val="2"/>
      </rPr>
      <t xml:space="preserve">MUY ALTO: </t>
    </r>
    <r>
      <rPr>
        <sz val="8"/>
        <rFont val="Calibri"/>
        <family val="2"/>
      </rPr>
      <t xml:space="preserve">El nivel de desarrollo de la competencia se presenta de manera permanente, impactando significativamente la obtención de metas y logros esperados y agrega valor a los procesos generando un alto nivel de confianza. </t>
    </r>
  </si>
  <si>
    <t>SOBRESALIENTE: De 950 a 1000 puntos</t>
  </si>
  <si>
    <t>DESTACADO: De 800 a 949 puntos</t>
  </si>
  <si>
    <t>SATISFACTORIO: De 651 a 799 puntos</t>
  </si>
  <si>
    <t>NO SATISFACTORIO: De 100 a 650 puntos</t>
  </si>
  <si>
    <t>MINIMO PUNTAJE:  100 MAXIMO PUNTAJE:  1000</t>
  </si>
  <si>
    <t>MAXIMO PUNTAJE:  1000</t>
  </si>
  <si>
    <t>8</t>
  </si>
  <si>
    <t>6</t>
  </si>
  <si>
    <t>NO INTERPONE NINGUN TIPO DE RECURSO</t>
  </si>
  <si>
    <t>INTERPONE RECURSO DE REPOSICIÓN</t>
  </si>
  <si>
    <t>INTERPONE RECURSO DE APELACIÓN</t>
  </si>
  <si>
    <r>
      <t xml:space="preserve">RECUERDE  DILIGENCIAR TODOS LOS CAMPOS  QUE APLIQUEN PARA EL EVALUADO, QUE ESTÁN DE COLOR AMARILLO E IMPRIMIR </t>
    </r>
    <r>
      <rPr>
        <b/>
        <sz val="12"/>
        <color theme="1"/>
        <rFont val="Calibri"/>
        <family val="2"/>
        <scheme val="minor"/>
      </rPr>
      <t xml:space="preserve">UNICAMENTE  </t>
    </r>
    <r>
      <rPr>
        <sz val="12"/>
        <color theme="1"/>
        <rFont val="Calibri"/>
        <family val="2"/>
        <scheme val="minor"/>
      </rPr>
      <t>LA ULTIMA PESTAÑA QUE LLEVA COMO NOMBRE IMPRIMIR</t>
    </r>
  </si>
  <si>
    <r>
      <rPr>
        <b/>
        <sz val="8"/>
        <rFont val="Calibri"/>
        <family val="2"/>
      </rPr>
      <t xml:space="preserve">RESPONSABILIDAD: </t>
    </r>
    <r>
      <rPr>
        <sz val="8"/>
        <rFont val="Calibri"/>
        <family val="2"/>
      </rPr>
      <t>Cumple las funciones, deberes y compromisos inherentes al cargo y a la dependencia, enmarcándose en los objetivos y metas de la organización, logrando la productividad de su área.</t>
    </r>
  </si>
  <si>
    <t>EVALUACION DE DESEMPEÑO LABORAL                                                                                                    NIVEL ASESOR, EJECUTIVO Y PROFESIONAL                                                              CON PERSONAL A CARGO</t>
  </si>
  <si>
    <t xml:space="preserve">EVALUACION DE DESEMPEÑO LABORAL                                                                                                                                               NIVEL ASESOR , EJECUTIVO                                                                                                                                                       CON PERSONAL A CARGO                                                                            </t>
  </si>
  <si>
    <t>EVALUACION DE DESEMPEÑO LABORAL NIVEL ASESOR , EJECUTIVO CON PERSONAL A CARGO</t>
  </si>
  <si>
    <r>
      <t xml:space="preserve">                UNIVERSIDAD MILITAR NUEVA GRANADA                         </t>
    </r>
    <r>
      <rPr>
        <b/>
        <sz val="18"/>
        <rFont val="Arial"/>
        <family val="2"/>
      </rPr>
      <t>A-1</t>
    </r>
  </si>
  <si>
    <r>
      <t xml:space="preserve">                 UNIVERSIDAD MILITAR NUEVA GRANADA                                                        </t>
    </r>
    <r>
      <rPr>
        <b/>
        <sz val="18"/>
        <rFont val="Calibri"/>
        <family val="2"/>
        <scheme val="minor"/>
      </rPr>
      <t>A</t>
    </r>
    <r>
      <rPr>
        <b/>
        <sz val="18"/>
        <rFont val="Calibri"/>
        <family val="2"/>
      </rPr>
      <t>-2</t>
    </r>
  </si>
  <si>
    <r>
      <t xml:space="preserve">                UNIVERSIDAD MILITAR NUEVA GRANADA                              </t>
    </r>
    <r>
      <rPr>
        <b/>
        <sz val="18"/>
        <rFont val="Arial"/>
        <family val="2"/>
      </rPr>
      <t>A-3</t>
    </r>
  </si>
  <si>
    <r>
      <t xml:space="preserve">FACTORES DE DESEMPEÑO                                                                                 </t>
    </r>
    <r>
      <rPr>
        <b/>
        <sz val="20"/>
        <rFont val="Calibri"/>
        <family val="2"/>
        <scheme val="minor"/>
      </rPr>
      <t>A3.3</t>
    </r>
  </si>
  <si>
    <r>
      <rPr>
        <b/>
        <sz val="8"/>
        <rFont val="Calibri"/>
        <family val="2"/>
      </rPr>
      <t>PLANEACIÓN:</t>
    </r>
    <r>
      <rPr>
        <sz val="8"/>
        <rFont val="Calibri"/>
        <family val="2"/>
      </rPr>
      <t xml:space="preserve"> Proyecta y establece metas y objetivos acorde con la misión y la organización, determinando las acciones pertinentes a seguir dentro del periodo respectivo y los medios a través de los cuales dichas metas han de alcanzarse</t>
    </r>
  </si>
  <si>
    <r>
      <rPr>
        <b/>
        <sz val="8"/>
        <rFont val="Calibri"/>
        <family val="2"/>
      </rPr>
      <t xml:space="preserve">COMPETENCIA TÉCNICA: </t>
    </r>
    <r>
      <rPr>
        <sz val="8"/>
        <rFont val="Calibri"/>
        <family val="2"/>
      </rPr>
      <t>Aporta los conocimientos de su formación y experiencia, y aplica las habilidades gerenciales necesarias para el desempeño de su área. Investiga y se capacita sobre temas apropiados para su desempeño.</t>
    </r>
  </si>
  <si>
    <t>27-97</t>
  </si>
  <si>
    <t>98-170</t>
  </si>
  <si>
    <t>171-217</t>
  </si>
  <si>
    <t>218-267</t>
  </si>
  <si>
    <t>20-70</t>
  </si>
  <si>
    <t>71-127</t>
  </si>
  <si>
    <t>128-163</t>
  </si>
  <si>
    <t>13-47</t>
  </si>
  <si>
    <t>48-83</t>
  </si>
  <si>
    <t>84-107</t>
  </si>
  <si>
    <t>108-133</t>
  </si>
  <si>
    <t>MPD.</t>
  </si>
  <si>
    <t>PD.</t>
  </si>
  <si>
    <t>ADEC.</t>
  </si>
  <si>
    <t>P.ENC.</t>
  </si>
  <si>
    <r>
      <rPr>
        <b/>
        <sz val="7"/>
        <rFont val="Calibri"/>
        <family val="2"/>
      </rPr>
      <t>COMPROMISO INSTITUCIONA</t>
    </r>
    <r>
      <rPr>
        <sz val="7"/>
        <rFont val="Calibri"/>
        <family val="2"/>
      </rPr>
      <t>L: Genera, asume y transmite el conjunto de valores organizacionales. En su comportamiento y actitudes demuestra sentido de pertenencia a la entidad</t>
    </r>
    <r>
      <rPr>
        <sz val="7"/>
        <color indexed="10"/>
        <rFont val="Calibri"/>
        <family val="2"/>
      </rPr>
      <t xml:space="preserve"> </t>
    </r>
  </si>
  <si>
    <r>
      <rPr>
        <b/>
        <sz val="7"/>
        <rFont val="Calibri"/>
        <family val="2"/>
      </rPr>
      <t>RELACIONES INTERPERSONALES</t>
    </r>
    <r>
      <rPr>
        <sz val="7"/>
        <rFont val="Calibri"/>
        <family val="2"/>
      </rPr>
      <t>: Establece y mantiene comunicación con usuarios, superiores, compañeros, colaboradores propiciando un ambiente laboral de cordialidad y respeto.</t>
    </r>
  </si>
  <si>
    <r>
      <rPr>
        <b/>
        <sz val="7"/>
        <rFont val="Calibri"/>
        <family val="2"/>
      </rPr>
      <t>INICIATIVA</t>
    </r>
    <r>
      <rPr>
        <sz val="7"/>
        <rFont val="Calibri"/>
        <family val="2"/>
      </rPr>
      <t>: Propone y desarrolla procedimientos y métodos que permitan mejorar los procesos de las dependencias frente a la misión de su entidad.</t>
    </r>
  </si>
  <si>
    <r>
      <rPr>
        <b/>
        <sz val="7"/>
        <rFont val="Calibri"/>
        <family val="2"/>
      </rPr>
      <t>TRATAMIENTO DE LA INFORMACIÓN</t>
    </r>
    <r>
      <rPr>
        <sz val="7"/>
        <rFont val="Calibri"/>
        <family val="2"/>
      </rPr>
      <t>: Maneja o comparte la información Institucional de manera confiable, teniendo en cuenta los niveles y competencias.</t>
    </r>
  </si>
  <si>
    <t>PUNTAJE      TOTAL</t>
  </si>
  <si>
    <r>
      <rPr>
        <b/>
        <sz val="7"/>
        <rFont val="Calibri"/>
        <family val="2"/>
      </rPr>
      <t>SUPERVISIÓN</t>
    </r>
    <r>
      <rPr>
        <sz val="7"/>
        <rFont val="Calibri"/>
        <family val="2"/>
      </rPr>
      <t>: Ejerce  seguimiento y control del personal a su cargo y de los procesos desarrollados, aplicando los correctivos y ajustes necesarios para el logro de los objetivos concertados</t>
    </r>
  </si>
  <si>
    <t>14-48</t>
  </si>
  <si>
    <t>109-140</t>
  </si>
  <si>
    <t>12-48</t>
  </si>
  <si>
    <t>109-120</t>
  </si>
  <si>
    <t>64-82</t>
  </si>
  <si>
    <t>83-100</t>
  </si>
  <si>
    <t>11-48</t>
  </si>
  <si>
    <t>86-100</t>
  </si>
  <si>
    <t>101-110</t>
  </si>
  <si>
    <t>7-35</t>
  </si>
  <si>
    <t>36-60</t>
  </si>
  <si>
    <t>61-65</t>
  </si>
  <si>
    <t>66-70</t>
  </si>
  <si>
    <t xml:space="preserve">                            (Formato A1)</t>
  </si>
  <si>
    <t xml:space="preserve">                            (Formato A3)</t>
  </si>
  <si>
    <t xml:space="preserve">                            (Formato A3.3)</t>
  </si>
  <si>
    <t>1. Tenga lista la forma A1.1 de este instrumento. Allí encontrará los objetivos concertados y la asignación de funciones al comienzo del periodo.</t>
  </si>
  <si>
    <r>
      <rPr>
        <b/>
        <sz val="7"/>
        <rFont val="Calibri"/>
        <family val="2"/>
      </rPr>
      <t>LIDERAZGO</t>
    </r>
    <r>
      <rPr>
        <sz val="7"/>
        <rFont val="Calibri"/>
        <family val="2"/>
      </rPr>
      <t>: Conduce, apoya y orienta para el logro de los objetivos de su dependencia, propiciando el crecimiento personal y técnico de su grupo de trabajo</t>
    </r>
  </si>
  <si>
    <r>
      <rPr>
        <b/>
        <sz val="7"/>
        <rFont val="Calibri"/>
        <family val="2"/>
      </rPr>
      <t>TOMA DE DECISIONES</t>
    </r>
    <r>
      <rPr>
        <sz val="7"/>
        <rFont val="Calibri"/>
        <family val="2"/>
      </rPr>
      <t>: Elige oportunamente las alternativas mas acertadas para la solución de los asuntos  encomendados a su dependencia</t>
    </r>
  </si>
  <si>
    <r>
      <rPr>
        <b/>
        <sz val="7"/>
        <rFont val="Calibri"/>
        <family val="2"/>
      </rPr>
      <t>DELEGACIÓN</t>
    </r>
    <r>
      <rPr>
        <sz val="7"/>
        <rFont val="Calibri"/>
        <family val="2"/>
      </rPr>
      <t>: Distribuye las actividades y tareas, permitiendo que sus colaboradores ejerzan la autonomía necesaria en la ejecución de las mismas.</t>
    </r>
  </si>
  <si>
    <r>
      <rPr>
        <b/>
        <sz val="7"/>
        <rFont val="Calibri"/>
        <family val="2"/>
      </rPr>
      <t>TRABAJO EN EQUIPO</t>
    </r>
    <r>
      <rPr>
        <sz val="7"/>
        <rFont val="Calibri"/>
        <family val="2"/>
      </rPr>
      <t>: Propicia la integración de su grupo de trabajo, entorno a los proyectos y programas de la entidad e interactúa con este para el logro de los objetivos.</t>
    </r>
  </si>
  <si>
    <r>
      <t xml:space="preserve">CALIDAD: </t>
    </r>
    <r>
      <rPr>
        <sz val="8"/>
        <rFont val="Calibri"/>
        <family val="2"/>
      </rPr>
      <t>Demuestra un nivel de conceptualización, rigor y acierto técnico en el señalamiento y verificación de las especificaciones de los productos finales de su dependencia.</t>
    </r>
  </si>
  <si>
    <t>EVALUACION DE COMPROMISOS LABORALES</t>
  </si>
  <si>
    <t>A-1   La concertación de compromisos laborales -objetivos laborales</t>
  </si>
  <si>
    <t>A-2   La valoración semestral</t>
  </si>
  <si>
    <t>A-3   Las evaluaciones parciales y/o definitivas.</t>
  </si>
  <si>
    <r>
      <rPr>
        <b/>
        <sz val="7"/>
        <rFont val="Calibri"/>
        <family val="2"/>
      </rPr>
      <t>UTILIZACION DE RECURSOS</t>
    </r>
    <r>
      <rPr>
        <sz val="7"/>
        <rFont val="Calibri"/>
        <family val="2"/>
      </rPr>
      <t xml:space="preserve">: 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</t>
    </r>
    <r>
      <rPr>
        <b/>
        <sz val="7"/>
        <rFont val="Calibri"/>
        <family val="2"/>
      </rPr>
      <t>Sistema Integrado de Gestión de la UMNG</t>
    </r>
    <r>
      <rPr>
        <sz val="7"/>
        <rFont val="Calibri"/>
        <family val="2"/>
      </rPr>
      <t xml:space="preserve">:      </t>
    </r>
    <r>
      <rPr>
        <b/>
        <sz val="7"/>
        <rFont val="Calibri"/>
        <family val="2"/>
      </rPr>
      <t>Sistema de Gestión de Calidad,</t>
    </r>
    <r>
      <rPr>
        <sz val="7"/>
        <rFont val="Calibri"/>
        <family val="2"/>
      </rPr>
      <t xml:space="preserve"> </t>
    </r>
    <r>
      <rPr>
        <b/>
        <sz val="7"/>
        <rFont val="Calibri"/>
        <family val="2"/>
      </rPr>
      <t xml:space="preserve">Sistema de Seguridad y Salud en el Trabajo </t>
    </r>
    <r>
      <rPr>
        <sz val="7"/>
        <rFont val="Calibri"/>
        <family val="2"/>
      </rPr>
      <t xml:space="preserve">y </t>
    </r>
    <r>
      <rPr>
        <b/>
        <sz val="7"/>
        <rFont val="Calibri"/>
        <family val="2"/>
      </rPr>
      <t>Sistema de Gestión Ambiental.</t>
    </r>
  </si>
  <si>
    <t>* Los empleados evaluados en provisionalidad y  en periodo de prueba del presente instrumento de evaluación no otorga derechos de carrera, ni inscripción en el registro público, ni da lugar a planes de capacitación Formal, ni estímulos "establecidos para  personal de carrera  de conformidad con la reglamentación interna"</t>
  </si>
  <si>
    <t xml:space="preserve">UTILIZACION DE RECURSOS: </t>
  </si>
  <si>
    <t xml:space="preserve">RESPONSABILIDAD: </t>
  </si>
  <si>
    <r>
      <rPr>
        <b/>
        <sz val="9"/>
        <rFont val="Calibri"/>
        <family val="2"/>
      </rPr>
      <t>LIDERAZGO</t>
    </r>
    <r>
      <rPr>
        <sz val="9"/>
        <rFont val="Calibri"/>
        <family val="2"/>
      </rPr>
      <t xml:space="preserve">: </t>
    </r>
  </si>
  <si>
    <r>
      <rPr>
        <b/>
        <sz val="9"/>
        <rFont val="Calibri"/>
        <family val="2"/>
      </rPr>
      <t>TOMA DE DECISIONES</t>
    </r>
    <r>
      <rPr>
        <sz val="9"/>
        <rFont val="Calibri"/>
        <family val="2"/>
      </rPr>
      <t>:</t>
    </r>
  </si>
  <si>
    <r>
      <rPr>
        <b/>
        <sz val="9"/>
        <rFont val="Calibri"/>
        <family val="2"/>
      </rPr>
      <t>SUPERVISIÓN</t>
    </r>
    <r>
      <rPr>
        <sz val="9"/>
        <rFont val="Calibri"/>
        <family val="2"/>
      </rPr>
      <t xml:space="preserve">: </t>
    </r>
  </si>
  <si>
    <r>
      <rPr>
        <b/>
        <sz val="9"/>
        <rFont val="Calibri"/>
        <family val="2"/>
      </rPr>
      <t>DELEGACIÓN</t>
    </r>
    <r>
      <rPr>
        <sz val="9"/>
        <rFont val="Calibri"/>
        <family val="2"/>
      </rPr>
      <t xml:space="preserve">: </t>
    </r>
  </si>
  <si>
    <r>
      <rPr>
        <b/>
        <sz val="9"/>
        <rFont val="Calibri"/>
        <family val="2"/>
      </rPr>
      <t>TRABAJO EN EQUIPO</t>
    </r>
    <r>
      <rPr>
        <sz val="9"/>
        <rFont val="Calibri"/>
        <family val="2"/>
      </rPr>
      <t xml:space="preserve">: </t>
    </r>
  </si>
  <si>
    <t xml:space="preserve">CALIDAD: </t>
  </si>
  <si>
    <t>PLANEACIÓN</t>
  </si>
  <si>
    <t>COMPETENCIA TECNICA</t>
  </si>
  <si>
    <r>
      <rPr>
        <b/>
        <sz val="9"/>
        <rFont val="Calibri"/>
        <family val="2"/>
      </rPr>
      <t>COMPROMISO INSTITUCIONA</t>
    </r>
    <r>
      <rPr>
        <sz val="9"/>
        <rFont val="Calibri"/>
        <family val="2"/>
      </rPr>
      <t xml:space="preserve">L: </t>
    </r>
  </si>
  <si>
    <r>
      <rPr>
        <b/>
        <sz val="9"/>
        <rFont val="Calibri"/>
        <family val="2"/>
      </rPr>
      <t>RELACIONES INTERPERSONALES</t>
    </r>
    <r>
      <rPr>
        <sz val="9"/>
        <rFont val="Calibri"/>
        <family val="2"/>
      </rPr>
      <t xml:space="preserve">: </t>
    </r>
  </si>
  <si>
    <r>
      <rPr>
        <b/>
        <sz val="9"/>
        <rFont val="Calibri"/>
        <family val="2"/>
      </rPr>
      <t>INICIATIVA</t>
    </r>
    <r>
      <rPr>
        <sz val="9"/>
        <rFont val="Calibri"/>
        <family val="2"/>
      </rPr>
      <t xml:space="preserve">: </t>
    </r>
  </si>
  <si>
    <r>
      <rPr>
        <b/>
        <sz val="9"/>
        <rFont val="Calibri"/>
        <family val="2"/>
      </rPr>
      <t>TRATAMIENTO DE LA INFORMACIÓN</t>
    </r>
    <r>
      <rPr>
        <sz val="9"/>
        <rFont val="Calibri"/>
        <family val="2"/>
      </rPr>
      <t xml:space="preserve">: </t>
    </r>
  </si>
  <si>
    <r>
      <rPr>
        <sz val="8"/>
        <rFont val="Calibri"/>
        <family val="2"/>
        <scheme val="minor"/>
      </rPr>
      <t>Mínimo puntaje: 60     Máximo puntaje:  600</t>
    </r>
    <r>
      <rPr>
        <sz val="8"/>
        <rFont val="Calibri"/>
        <family val="2"/>
      </rPr>
      <t xml:space="preserve">               </t>
    </r>
    <r>
      <rPr>
        <sz val="6"/>
        <rFont val="Calibri"/>
        <family val="2"/>
      </rPr>
      <t xml:space="preserve">                                         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</si>
  <si>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r>
      <rPr>
        <sz val="8"/>
        <rFont val="Calibri"/>
        <family val="2"/>
        <scheme val="minor"/>
      </rPr>
      <t>Mínimo puntaje: 40     Máximo puntaje:  400</t>
    </r>
    <r>
      <rPr>
        <sz val="8"/>
        <rFont val="Calibri"/>
        <family val="2"/>
      </rPr>
      <t xml:space="preserve">    </t>
    </r>
    <r>
      <rPr>
        <sz val="6"/>
        <rFont val="Calibri"/>
        <family val="2"/>
      </rPr>
      <t xml:space="preserve">                                          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</si>
  <si>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r>
      <rPr>
        <sz val="8"/>
        <rFont val="Calibri"/>
        <family val="2"/>
        <scheme val="minor"/>
      </rPr>
      <t>Mínimo puntaje: 60     Máximo puntaje:  600</t>
    </r>
    <r>
      <rPr>
        <sz val="8"/>
        <rFont val="Calibri"/>
        <family val="2"/>
      </rPr>
      <t xml:space="preserve"> </t>
    </r>
    <r>
      <rPr>
        <sz val="6"/>
        <rFont val="Calibri"/>
        <family val="2"/>
      </rPr>
      <t xml:space="preserve">                                             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</si>
  <si>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r>
      <rPr>
        <sz val="8"/>
        <rFont val="Calibri"/>
        <family val="2"/>
        <scheme val="minor"/>
      </rPr>
      <t>Mínimo puntaje: 40     Máximo puntaje:  400</t>
    </r>
    <r>
      <rPr>
        <sz val="8"/>
        <rFont val="Calibri"/>
        <family val="2"/>
      </rPr>
      <t xml:space="preserve">     </t>
    </r>
    <r>
      <rPr>
        <sz val="6"/>
        <rFont val="Calibri"/>
        <family val="2"/>
      </rPr>
      <t xml:space="preserve">                                      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</si>
  <si>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t xml:space="preserve">Interpone Recurso de Reposición </t>
  </si>
  <si>
    <t>Interpone Recurso de Apelación</t>
  </si>
  <si>
    <t>No</t>
  </si>
  <si>
    <r>
      <t xml:space="preserve"> EVALUACIÓN </t>
    </r>
    <r>
      <rPr>
        <b/>
        <sz val="10"/>
        <rFont val="Calibri"/>
        <family val="2"/>
      </rPr>
      <t xml:space="preserve">                  ( Final del periodo)</t>
    </r>
  </si>
  <si>
    <t>PUNTAJE TOTAL</t>
  </si>
  <si>
    <t>(Formato A1)</t>
  </si>
  <si>
    <t xml:space="preserve">   (Formato A3)</t>
  </si>
  <si>
    <t xml:space="preserve">         (Formato A3.3)</t>
  </si>
  <si>
    <t>Firma del evaluado           ___________________________________</t>
  </si>
  <si>
    <t>Firma del evaluador          __________________________________</t>
  </si>
  <si>
    <r>
      <rPr>
        <sz val="8"/>
        <rFont val="Calibri"/>
        <family val="2"/>
        <scheme val="minor"/>
      </rPr>
      <t xml:space="preserve">Mínimo puntaje: 100     Máximo puntaje:  1000 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Subtotal</t>
    </r>
  </si>
  <si>
    <t>UNIVERSIDAD MILITAR NUEVA GRANADA</t>
  </si>
  <si>
    <t>GA-GH-F-11</t>
  </si>
  <si>
    <t>VALORACION</t>
  </si>
  <si>
    <t>EVALUACION DE DESEMPEÑO LABORAL NIVEL ASESOR,EJECUTIVO CON PERSONAL A CARGO     A1</t>
  </si>
  <si>
    <r>
      <rPr>
        <b/>
        <sz val="7"/>
        <rFont val="Calibri"/>
        <family val="2"/>
        <scheme val="minor"/>
      </rPr>
      <t>NO SATISFACTORIO:</t>
    </r>
    <r>
      <rPr>
        <sz val="7"/>
        <rFont val="Calibri"/>
        <family val="2"/>
        <scheme val="minor"/>
      </rPr>
      <t xml:space="preserve"> De 100 a 650 puntos; </t>
    </r>
    <r>
      <rPr>
        <b/>
        <sz val="7"/>
        <rFont val="Calibri"/>
        <family val="2"/>
        <scheme val="minor"/>
      </rPr>
      <t xml:space="preserve">SATISFACTORIO: </t>
    </r>
    <r>
      <rPr>
        <sz val="7"/>
        <rFont val="Calibri"/>
        <family val="2"/>
        <scheme val="minor"/>
      </rPr>
      <t xml:space="preserve">De 651 a 799 puntos;  </t>
    </r>
    <r>
      <rPr>
        <b/>
        <sz val="7"/>
        <rFont val="Calibri"/>
        <family val="2"/>
        <scheme val="minor"/>
      </rPr>
      <t>DESTACADO:</t>
    </r>
    <r>
      <rPr>
        <sz val="7"/>
        <rFont val="Calibri"/>
        <family val="2"/>
        <scheme val="minor"/>
      </rPr>
      <t xml:space="preserve"> De 800 a 949 puntos; </t>
    </r>
    <r>
      <rPr>
        <b/>
        <sz val="7"/>
        <rFont val="Calibri"/>
        <family val="2"/>
        <scheme val="minor"/>
      </rPr>
      <t>SOBRESALIENTE:</t>
    </r>
    <r>
      <rPr>
        <sz val="7"/>
        <rFont val="Calibri"/>
        <family val="2"/>
        <scheme val="minor"/>
      </rPr>
      <t xml:space="preserve"> De 950 a 1000 puntos</t>
    </r>
  </si>
  <si>
    <t>3.</t>
  </si>
  <si>
    <t>Trabajo en equipo y Relaciones Interpersonales</t>
  </si>
  <si>
    <t>Manejo de Recursos y Cumplimiento de objetivos</t>
  </si>
  <si>
    <t>Organización y Puntualidad</t>
  </si>
  <si>
    <t>Atención al cliente</t>
  </si>
  <si>
    <t>Comunicación asertiva</t>
  </si>
  <si>
    <t>Confiabilidad</t>
  </si>
  <si>
    <t>Puntualidad</t>
  </si>
  <si>
    <t>Puntualidad y Organización</t>
  </si>
  <si>
    <t>Mejora continua e iniciativa</t>
  </si>
  <si>
    <t>Colaboración Resolución de conflictos</t>
  </si>
  <si>
    <t>Manejo de conflictos</t>
  </si>
  <si>
    <t>Mejora continua de procesos</t>
  </si>
  <si>
    <t xml:space="preserve">Iniciativa y confiabilidad </t>
  </si>
  <si>
    <t>Iniciativa y Liderazgo</t>
  </si>
  <si>
    <t>Priorización y planeación de actividades</t>
  </si>
  <si>
    <t>Pertenencia Institucional</t>
  </si>
  <si>
    <t>Condición Médica</t>
  </si>
  <si>
    <t>Compromiso y cumplimiento</t>
  </si>
  <si>
    <t>N/A</t>
  </si>
  <si>
    <t>Otro</t>
  </si>
  <si>
    <t>SISTEMA INTEGRADO DE GESTIÓN</t>
  </si>
  <si>
    <t xml:space="preserve">1. ¿Cómo aporta el funcionario al cumplimiento de la Politica Integral del SIG?  </t>
  </si>
  <si>
    <t xml:space="preserve">2. Durante el periodo evaluado el funcionario cumplio con sus roles y responsabilidades frente al SIG?  </t>
  </si>
  <si>
    <t xml:space="preserve">3. ¿ Que impacto genero el conocimiento del SIG en las funciones que desempeña el funcionario?   </t>
  </si>
  <si>
    <t>EVALUACION DE DESEMPEÑO LABORAL                                                                                                                                                                                                                                                                                                  NIVEL ASESOR, EJECUTIVO Y PROFESIONAL                                                                                 CON PERSONAL A CARGO</t>
  </si>
  <si>
    <t>Firma del evaluador_____________________</t>
  </si>
  <si>
    <t xml:space="preserve">PERIODO DE EVALUACIÓN    Desde :    Día ____ Mes _____ Año: ____      Hasta: Día ___ Mes ____ Año: ____ </t>
  </si>
  <si>
    <t>SEGUIMIENTO DE OBJETIVOS</t>
  </si>
  <si>
    <t xml:space="preserve">              Firma del evaluado_______________________</t>
  </si>
  <si>
    <t>Ciudad y fecha___________________________</t>
  </si>
  <si>
    <t>Ciudad y fecha_________________________</t>
  </si>
  <si>
    <t>Día:_______Mes_____ Año____</t>
  </si>
  <si>
    <r>
      <rPr>
        <b/>
        <sz val="11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Contra las evaluaciones parciales. No procede ningún recurso</t>
    </r>
  </si>
  <si>
    <t>* Si el evaluado no estuviere de acuerdo con la evlauación, tendrá derecho a interponer recurso de reposición ante el evaluador para que este lo aclare, modifique, adicione o revoque y de apelación ante la Comisión de personal y de Carrera, dentro de los cinco (5) días hábiles siguientes a la notificación. Los recursos proceden solamente en relación con la evaluación definitiva anual, aquellas de periodo de prueba y las extraordinarias que tengan efectos de definitivas. (Artículo 135 Acuerdo 02 de 2012).</t>
  </si>
  <si>
    <t>NOTIFICACIÓN</t>
  </si>
  <si>
    <t>IMPORTANTE</t>
  </si>
  <si>
    <t>* Vicerrectores</t>
  </si>
  <si>
    <t>* Jefes de Oficina
* Jefes de División</t>
  </si>
  <si>
    <t>* Decanos</t>
  </si>
  <si>
    <t>Los cargos sujetos a evaluar en este formato son:</t>
  </si>
  <si>
    <t xml:space="preserve">SEGUIMIENTO DE LOS COMPROMISOS LABORALES - OBJETIVOS LABORALES </t>
  </si>
  <si>
    <t>Revisión No.:
4</t>
  </si>
  <si>
    <t>Fecha de Emisión:
2022/02/17</t>
  </si>
  <si>
    <t>Fecha Seguimiento Objetivos:                         Día____ Mes________ Año______2023________</t>
  </si>
  <si>
    <t>Fecha Seguimiento Objetivos:                         Día____ Mes________ Año_____2023_________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</si>
</sst>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u/>
      <sz val="8"/>
      <name val="Calibri"/>
      <family val="2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9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b/>
      <u/>
      <sz val="1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7"/>
      <color indexed="10"/>
      <name val="Calibri"/>
      <family val="2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 "/>
    </font>
    <font>
      <b/>
      <sz val="9"/>
      <name val="Calibri 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4"/>
      <name val="Calibri"/>
      <family val="2"/>
    </font>
    <font>
      <b/>
      <u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High Tower Text"/>
      <family val="1"/>
    </font>
    <font>
      <b/>
      <sz val="11"/>
      <color theme="1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13" fillId="0" borderId="0" xfId="0" applyFont="1"/>
    <xf numFmtId="0" fontId="13" fillId="3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9" fontId="16" fillId="0" borderId="0" xfId="0" applyNumberFormat="1" applyFont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6" fillId="0" borderId="0" xfId="0" applyFont="1"/>
    <xf numFmtId="0" fontId="1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5" fillId="0" borderId="0" xfId="0" applyFont="1"/>
    <xf numFmtId="0" fontId="3" fillId="3" borderId="0" xfId="0" applyFont="1" applyFill="1" applyAlignment="1">
      <alignment vertical="center" wrapText="1"/>
    </xf>
    <xf numFmtId="0" fontId="6" fillId="0" borderId="9" xfId="0" applyFont="1" applyBorder="1" applyAlignment="1">
      <alignment horizontal="left"/>
    </xf>
    <xf numFmtId="0" fontId="6" fillId="0" borderId="8" xfId="0" applyFont="1" applyBorder="1"/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5" fillId="3" borderId="0" xfId="0" applyFont="1" applyFill="1"/>
    <xf numFmtId="0" fontId="0" fillId="3" borderId="0" xfId="0" applyFill="1"/>
    <xf numFmtId="0" fontId="6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3" fillId="3" borderId="1" xfId="0" applyFont="1" applyFill="1" applyBorder="1"/>
    <xf numFmtId="0" fontId="13" fillId="3" borderId="0" xfId="0" applyFont="1" applyFill="1"/>
    <xf numFmtId="0" fontId="6" fillId="4" borderId="3" xfId="0" applyFont="1" applyFill="1" applyBorder="1" applyAlignment="1">
      <alignment horizontal="center"/>
    </xf>
    <xf numFmtId="0" fontId="20" fillId="0" borderId="3" xfId="0" applyFont="1" applyBorder="1"/>
    <xf numFmtId="49" fontId="13" fillId="0" borderId="3" xfId="0" applyNumberFormat="1" applyFont="1" applyBorder="1" applyAlignment="1">
      <alignment horizontal="center" vertical="center" wrapText="1"/>
    </xf>
    <xf numFmtId="0" fontId="13" fillId="3" borderId="4" xfId="0" applyFont="1" applyFill="1" applyBorder="1"/>
    <xf numFmtId="0" fontId="13" fillId="3" borderId="11" xfId="0" applyFont="1" applyFill="1" applyBorder="1"/>
    <xf numFmtId="0" fontId="13" fillId="3" borderId="6" xfId="0" applyFont="1" applyFill="1" applyBorder="1"/>
    <xf numFmtId="0" fontId="0" fillId="3" borderId="0" xfId="0" applyFill="1" applyAlignment="1">
      <alignment vertical="center"/>
    </xf>
    <xf numFmtId="0" fontId="13" fillId="3" borderId="13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0" fontId="28" fillId="3" borderId="6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/>
    <xf numFmtId="0" fontId="6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0" fillId="4" borderId="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justify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2" fontId="13" fillId="0" borderId="0" xfId="0" applyNumberFormat="1" applyFont="1"/>
    <xf numFmtId="49" fontId="13" fillId="7" borderId="3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3" xfId="0" applyFont="1" applyFill="1" applyBorder="1"/>
    <xf numFmtId="0" fontId="13" fillId="3" borderId="6" xfId="0" applyFont="1" applyFill="1" applyBorder="1" applyProtection="1">
      <protection locked="0"/>
    </xf>
    <xf numFmtId="49" fontId="13" fillId="0" borderId="0" xfId="0" applyNumberFormat="1" applyFont="1"/>
    <xf numFmtId="0" fontId="38" fillId="0" borderId="0" xfId="0" applyFont="1"/>
    <xf numFmtId="2" fontId="13" fillId="3" borderId="0" xfId="0" applyNumberFormat="1" applyFont="1" applyFill="1"/>
    <xf numFmtId="0" fontId="6" fillId="3" borderId="0" xfId="0" applyFont="1" applyFill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3" borderId="1" xfId="0" applyFont="1" applyFill="1" applyBorder="1" applyAlignment="1">
      <alignment vertical="top"/>
    </xf>
    <xf numFmtId="0" fontId="9" fillId="3" borderId="5" xfId="0" applyFont="1" applyFill="1" applyBorder="1"/>
    <xf numFmtId="0" fontId="9" fillId="3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/>
    <xf numFmtId="0" fontId="25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justify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/>
    </xf>
    <xf numFmtId="0" fontId="19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9" fontId="13" fillId="3" borderId="3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5" fillId="3" borderId="6" xfId="0" applyFont="1" applyFill="1" applyBorder="1"/>
    <xf numFmtId="0" fontId="5" fillId="3" borderId="13" xfId="0" applyFont="1" applyFill="1" applyBorder="1"/>
    <xf numFmtId="0" fontId="7" fillId="3" borderId="6" xfId="0" applyFont="1" applyFill="1" applyBorder="1"/>
    <xf numFmtId="0" fontId="7" fillId="3" borderId="0" xfId="0" applyFont="1" applyFill="1"/>
    <xf numFmtId="0" fontId="7" fillId="3" borderId="13" xfId="0" applyFont="1" applyFill="1" applyBorder="1"/>
    <xf numFmtId="0" fontId="3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13" fillId="0" borderId="34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13" fillId="0" borderId="3" xfId="0" applyFont="1" applyBorder="1" applyAlignment="1" applyProtection="1">
      <alignment vertical="top" wrapText="1"/>
      <protection locked="0"/>
    </xf>
    <xf numFmtId="0" fontId="13" fillId="0" borderId="35" xfId="0" applyFont="1" applyBorder="1" applyAlignment="1" applyProtection="1">
      <alignment vertical="top" wrapText="1"/>
      <protection locked="0"/>
    </xf>
    <xf numFmtId="0" fontId="13" fillId="0" borderId="37" xfId="0" applyFont="1" applyBorder="1" applyAlignment="1" applyProtection="1">
      <alignment vertical="top" wrapText="1"/>
      <protection locked="0"/>
    </xf>
    <xf numFmtId="0" fontId="13" fillId="0" borderId="38" xfId="0" applyFont="1" applyBorder="1" applyAlignment="1" applyProtection="1">
      <alignment vertical="top" wrapText="1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13" fillId="3" borderId="6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9" fontId="38" fillId="0" borderId="0" xfId="0" applyNumberFormat="1" applyFont="1"/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28" fillId="0" borderId="14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28" fillId="0" borderId="7" xfId="0" applyFont="1" applyBorder="1" applyAlignment="1" applyProtection="1">
      <alignment horizontal="left" vertical="top" wrapText="1"/>
      <protection locked="0"/>
    </xf>
    <xf numFmtId="0" fontId="28" fillId="0" borderId="3" xfId="0" applyFont="1" applyBorder="1" applyAlignment="1" applyProtection="1">
      <alignment horizontal="left" vertical="top" wrapText="1"/>
      <protection locked="0"/>
    </xf>
    <xf numFmtId="0" fontId="17" fillId="3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6" fillId="3" borderId="0" xfId="0" applyFont="1" applyFill="1"/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7" fillId="0" borderId="7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/>
    </xf>
    <xf numFmtId="9" fontId="13" fillId="0" borderId="14" xfId="1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right" vertical="top"/>
    </xf>
    <xf numFmtId="0" fontId="13" fillId="0" borderId="44" xfId="0" applyFont="1" applyBorder="1"/>
    <xf numFmtId="0" fontId="13" fillId="3" borderId="31" xfId="0" applyFont="1" applyFill="1" applyBorder="1"/>
    <xf numFmtId="0" fontId="17" fillId="3" borderId="0" xfId="0" applyFont="1" applyFill="1"/>
    <xf numFmtId="0" fontId="38" fillId="3" borderId="0" xfId="0" applyFont="1" applyFill="1"/>
    <xf numFmtId="0" fontId="13" fillId="3" borderId="11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center"/>
    </xf>
    <xf numFmtId="164" fontId="3" fillId="9" borderId="1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3" borderId="11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35" fillId="3" borderId="9" xfId="0" applyFont="1" applyFill="1" applyBorder="1" applyAlignment="1">
      <alignment horizontal="left"/>
    </xf>
    <xf numFmtId="0" fontId="12" fillId="3" borderId="0" xfId="0" applyFont="1" applyFill="1"/>
    <xf numFmtId="0" fontId="35" fillId="3" borderId="0" xfId="0" applyFont="1" applyFill="1"/>
    <xf numFmtId="0" fontId="12" fillId="3" borderId="6" xfId="0" applyFont="1" applyFill="1" applyBorder="1"/>
    <xf numFmtId="0" fontId="12" fillId="3" borderId="13" xfId="0" applyFont="1" applyFill="1" applyBorder="1"/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textRotation="255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53" fillId="3" borderId="0" xfId="0" applyFont="1" applyFill="1"/>
    <xf numFmtId="9" fontId="17" fillId="3" borderId="5" xfId="0" applyNumberFormat="1" applyFont="1" applyFill="1" applyBorder="1" applyAlignment="1">
      <alignment horizontal="center"/>
    </xf>
    <xf numFmtId="0" fontId="55" fillId="3" borderId="0" xfId="0" applyFont="1" applyFill="1"/>
    <xf numFmtId="0" fontId="55" fillId="3" borderId="0" xfId="0" applyFont="1" applyFill="1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" fillId="0" borderId="0" xfId="0" applyFont="1"/>
    <xf numFmtId="0" fontId="54" fillId="3" borderId="0" xfId="0" applyFont="1" applyFill="1" applyAlignment="1">
      <alignment horizontal="center"/>
    </xf>
    <xf numFmtId="0" fontId="34" fillId="5" borderId="20" xfId="0" applyFont="1" applyFill="1" applyBorder="1" applyAlignment="1">
      <alignment horizontal="center" vertical="center" wrapText="1"/>
    </xf>
    <xf numFmtId="0" fontId="34" fillId="5" borderId="21" xfId="0" applyFont="1" applyFill="1" applyBorder="1" applyAlignment="1">
      <alignment horizontal="center" vertical="center" wrapText="1"/>
    </xf>
    <xf numFmtId="0" fontId="34" fillId="5" borderId="22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 wrapText="1"/>
    </xf>
    <xf numFmtId="0" fontId="34" fillId="5" borderId="2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left"/>
      <protection locked="0"/>
    </xf>
    <xf numFmtId="3" fontId="0" fillId="3" borderId="2" xfId="0" applyNumberFormat="1" applyFill="1" applyBorder="1" applyAlignment="1" applyProtection="1">
      <alignment horizontal="left"/>
      <protection locked="0"/>
    </xf>
    <xf numFmtId="3" fontId="0" fillId="3" borderId="5" xfId="0" applyNumberForma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3" borderId="0" xfId="0" applyFont="1" applyFill="1" applyAlignment="1" applyProtection="1">
      <alignment horizontal="left"/>
      <protection locked="0"/>
    </xf>
    <xf numFmtId="0" fontId="19" fillId="0" borderId="0" xfId="0" applyFont="1"/>
    <xf numFmtId="0" fontId="6" fillId="0" borderId="18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 vertical="center" textRotation="255" wrapText="1"/>
    </xf>
    <xf numFmtId="0" fontId="49" fillId="3" borderId="6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49" fillId="3" borderId="13" xfId="0" applyFont="1" applyFill="1" applyBorder="1" applyAlignment="1">
      <alignment horizontal="center" vertical="center" wrapText="1"/>
    </xf>
    <xf numFmtId="0" fontId="52" fillId="0" borderId="8" xfId="0" applyFont="1" applyBorder="1" applyAlignment="1" applyProtection="1">
      <alignment horizontal="left" vertical="center" wrapText="1"/>
      <protection locked="0"/>
    </xf>
    <xf numFmtId="0" fontId="52" fillId="0" borderId="9" xfId="0" applyFont="1" applyBorder="1" applyAlignment="1" applyProtection="1">
      <alignment horizontal="left" vertical="center" wrapText="1"/>
      <protection locked="0"/>
    </xf>
    <xf numFmtId="0" fontId="52" fillId="0" borderId="10" xfId="0" applyFont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left" vertical="center" wrapText="1"/>
      <protection locked="0"/>
    </xf>
    <xf numFmtId="0" fontId="52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wrapText="1" shrinkToFit="1"/>
      <protection locked="0"/>
    </xf>
    <xf numFmtId="0" fontId="13" fillId="0" borderId="9" xfId="0" applyFont="1" applyBorder="1" applyAlignment="1" applyProtection="1">
      <alignment horizontal="left" vertical="center" wrapText="1" shrinkToFit="1"/>
      <protection locked="0"/>
    </xf>
    <xf numFmtId="0" fontId="13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/>
    </xf>
    <xf numFmtId="0" fontId="13" fillId="3" borderId="13" xfId="0" applyFont="1" applyFill="1" applyBorder="1" applyAlignment="1">
      <alignment horizontal="left"/>
    </xf>
    <xf numFmtId="0" fontId="13" fillId="3" borderId="0" xfId="0" applyFont="1" applyFill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49" fontId="29" fillId="3" borderId="0" xfId="0" applyNumberFormat="1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18" fillId="0" borderId="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13" fillId="3" borderId="9" xfId="0" applyFont="1" applyFill="1" applyBorder="1" applyAlignment="1" applyProtection="1">
      <alignment horizontal="lef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32" fillId="3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9" fontId="13" fillId="3" borderId="15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9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 applyProtection="1">
      <alignment horizontal="left"/>
      <protection locked="0"/>
    </xf>
    <xf numFmtId="0" fontId="13" fillId="3" borderId="5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right" vertical="center" textRotation="255" wrapText="1"/>
    </xf>
    <xf numFmtId="0" fontId="1" fillId="0" borderId="3" xfId="0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0" fillId="9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center" vertical="center" wrapText="1"/>
    </xf>
    <xf numFmtId="0" fontId="50" fillId="9" borderId="23" xfId="0" applyFont="1" applyFill="1" applyBorder="1" applyAlignment="1">
      <alignment horizontal="center" vertical="center" wrapText="1"/>
    </xf>
    <xf numFmtId="0" fontId="50" fillId="9" borderId="24" xfId="0" applyFont="1" applyFill="1" applyBorder="1" applyAlignment="1">
      <alignment horizontal="center" vertical="center" wrapText="1"/>
    </xf>
    <xf numFmtId="0" fontId="50" fillId="9" borderId="25" xfId="0" applyFont="1" applyFill="1" applyBorder="1" applyAlignment="1">
      <alignment horizontal="center" vertical="center" wrapText="1"/>
    </xf>
    <xf numFmtId="0" fontId="44" fillId="6" borderId="18" xfId="0" applyFont="1" applyFill="1" applyBorder="1" applyAlignment="1">
      <alignment horizontal="center" vertical="center"/>
    </xf>
    <xf numFmtId="0" fontId="44" fillId="6" borderId="26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42" fillId="3" borderId="4" xfId="0" applyFont="1" applyFill="1" applyBorder="1" applyAlignment="1">
      <alignment horizontal="left" vertical="top" wrapText="1"/>
    </xf>
    <xf numFmtId="0" fontId="42" fillId="3" borderId="11" xfId="0" applyFont="1" applyFill="1" applyBorder="1" applyAlignment="1">
      <alignment horizontal="left" vertical="top" wrapText="1"/>
    </xf>
    <xf numFmtId="0" fontId="42" fillId="3" borderId="12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textRotation="255" wrapText="1"/>
    </xf>
    <xf numFmtId="0" fontId="29" fillId="0" borderId="13" xfId="0" applyFont="1" applyBorder="1" applyAlignment="1">
      <alignment horizontal="center" vertical="center" textRotation="255" wrapText="1"/>
    </xf>
    <xf numFmtId="0" fontId="29" fillId="0" borderId="8" xfId="0" applyFont="1" applyBorder="1" applyAlignment="1">
      <alignment horizontal="center" vertical="center" textRotation="255" wrapText="1"/>
    </xf>
    <xf numFmtId="0" fontId="29" fillId="0" borderId="10" xfId="0" applyFont="1" applyBorder="1" applyAlignment="1">
      <alignment horizontal="center" vertical="center" textRotation="255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53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164" fontId="3" fillId="9" borderId="18" xfId="0" applyNumberFormat="1" applyFont="1" applyFill="1" applyBorder="1" applyAlignment="1">
      <alignment horizontal="center" vertical="center" wrapText="1"/>
    </xf>
    <xf numFmtId="164" fontId="3" fillId="9" borderId="26" xfId="0" applyNumberFormat="1" applyFont="1" applyFill="1" applyBorder="1" applyAlignment="1">
      <alignment horizontal="center" vertical="center" wrapText="1"/>
    </xf>
    <xf numFmtId="164" fontId="3" fillId="9" borderId="19" xfId="0" applyNumberFormat="1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 wrapText="1"/>
    </xf>
    <xf numFmtId="0" fontId="48" fillId="8" borderId="39" xfId="0" applyFont="1" applyFill="1" applyBorder="1" applyAlignment="1">
      <alignment horizontal="center" vertical="center"/>
    </xf>
    <xf numFmtId="0" fontId="48" fillId="8" borderId="40" xfId="0" applyFont="1" applyFill="1" applyBorder="1" applyAlignment="1">
      <alignment horizontal="center" vertical="center"/>
    </xf>
    <xf numFmtId="0" fontId="48" fillId="8" borderId="41" xfId="0" applyFont="1" applyFill="1" applyBorder="1" applyAlignment="1">
      <alignment horizontal="center" vertical="center"/>
    </xf>
    <xf numFmtId="0" fontId="48" fillId="4" borderId="18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48" fillId="4" borderId="19" xfId="0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/>
    </xf>
    <xf numFmtId="0" fontId="46" fillId="0" borderId="3" xfId="0" applyFont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/>
    </xf>
    <xf numFmtId="0" fontId="17" fillId="3" borderId="11" xfId="0" applyFont="1" applyFill="1" applyBorder="1" applyAlignment="1">
      <alignment horizontal="center"/>
    </xf>
    <xf numFmtId="0" fontId="35" fillId="3" borderId="0" xfId="0" applyFont="1" applyFill="1" applyAlignment="1">
      <alignment horizontal="right"/>
    </xf>
    <xf numFmtId="0" fontId="30" fillId="0" borderId="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6" fillId="0" borderId="14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13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43" fillId="8" borderId="18" xfId="0" applyFont="1" applyFill="1" applyBorder="1" applyAlignment="1">
      <alignment horizontal="center" vertical="center"/>
    </xf>
    <xf numFmtId="0" fontId="43" fillId="8" borderId="27" xfId="0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/>
    </xf>
    <xf numFmtId="0" fontId="42" fillId="3" borderId="9" xfId="0" applyFont="1" applyFill="1" applyBorder="1" applyAlignment="1">
      <alignment horizontal="center"/>
    </xf>
    <xf numFmtId="0" fontId="42" fillId="3" borderId="1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50" fillId="9" borderId="0" xfId="0" applyFont="1" applyFill="1" applyAlignment="1">
      <alignment horizontal="center" vertical="top"/>
    </xf>
    <xf numFmtId="164" fontId="3" fillId="9" borderId="18" xfId="0" applyNumberFormat="1" applyFont="1" applyFill="1" applyBorder="1" applyAlignment="1">
      <alignment horizontal="center" vertical="center"/>
    </xf>
    <xf numFmtId="164" fontId="3" fillId="9" borderId="19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7">
    <dxf>
      <fill>
        <patternFill>
          <bgColor rgb="FFFFFF00"/>
        </patternFill>
      </fill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466725</xdr:colOff>
      <xdr:row>0</xdr:row>
      <xdr:rowOff>0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428624" cy="54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723900</xdr:rowOff>
    </xdr:to>
    <xdr:pic>
      <xdr:nvPicPr>
        <xdr:cNvPr id="3" name="Imagen 2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628650</xdr:colOff>
      <xdr:row>0</xdr:row>
      <xdr:rowOff>838201</xdr:rowOff>
    </xdr:to>
    <xdr:pic>
      <xdr:nvPicPr>
        <xdr:cNvPr id="3" name="Imagen 2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590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0</xdr:col>
      <xdr:colOff>581024</xdr:colOff>
      <xdr:row>0</xdr:row>
      <xdr:rowOff>533399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428623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57150</xdr:rowOff>
    </xdr:from>
    <xdr:to>
      <xdr:col>1</xdr:col>
      <xdr:colOff>66675</xdr:colOff>
      <xdr:row>1</xdr:row>
      <xdr:rowOff>657225</xdr:rowOff>
    </xdr:to>
    <xdr:pic>
      <xdr:nvPicPr>
        <xdr:cNvPr id="4" name="Imagen 3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4775"/>
          <a:ext cx="4572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670114</xdr:colOff>
      <xdr:row>1</xdr:row>
      <xdr:rowOff>225797</xdr:rowOff>
    </xdr:from>
    <xdr:to>
      <xdr:col>3</xdr:col>
      <xdr:colOff>1097058</xdr:colOff>
      <xdr:row>1</xdr:row>
      <xdr:rowOff>600862</xdr:rowOff>
    </xdr:to>
    <xdr:pic>
      <xdr:nvPicPr>
        <xdr:cNvPr id="3" name="2 Imagen" descr="escudo sin nombre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514" y="225797"/>
          <a:ext cx="426944" cy="375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1233767</xdr:rowOff>
    </xdr:from>
    <xdr:to>
      <xdr:col>7</xdr:col>
      <xdr:colOff>0</xdr:colOff>
      <xdr:row>2</xdr:row>
      <xdr:rowOff>102676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3767"/>
          <a:ext cx="7911352" cy="12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ny.luna/Desktop/TALENTO%20HUMANO/Evaluacion%20de%20Desempe&#241;o/Formatos%20Evaluacion%20de%20Desempe&#241;o/A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ny.luna/Desktop/TALENTO%20HUMANO/Evaluacion%20de%20Desempe&#241;o/Formatos%20Evaluacion%20de%20Desempe&#241;o/Formato%20D1%20Modific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LENTO%20HUMANO\Evaluacion%20de%20Desempe&#241;o\Formatos%20Evaluacion%20de%20Desempe&#241;o\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"/>
      <sheetName val="A.1.1"/>
      <sheetName val="A2"/>
      <sheetName val="A.2.2"/>
      <sheetName val="A.3"/>
      <sheetName val="A.3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6">
          <cell r="G46">
            <v>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1.1"/>
      <sheetName val="D3"/>
      <sheetName val="D2"/>
      <sheetName val="D3.3"/>
      <sheetName val="IMPRIMIR"/>
    </sheetNames>
    <sheetDataSet>
      <sheetData sheetId="0"/>
      <sheetData sheetId="1">
        <row r="26">
          <cell r="C26">
            <v>0</v>
          </cell>
          <cell r="E2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"/>
      <sheetName val="A.1.1"/>
      <sheetName val="A2"/>
      <sheetName val="A.2.2"/>
      <sheetName val="A.3"/>
      <sheetName val="A.3.3"/>
    </sheetNames>
    <sheetDataSet>
      <sheetData sheetId="0"/>
      <sheetData sheetId="1"/>
      <sheetData sheetId="2"/>
      <sheetData sheetId="3"/>
      <sheetData sheetId="4">
        <row r="46">
          <cell r="G4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2" zoomScale="110" zoomScaleNormal="110" workbookViewId="0">
      <selection activeCell="A15" sqref="A15:E15"/>
    </sheetView>
  </sheetViews>
  <sheetFormatPr baseColWidth="10" defaultRowHeight="15"/>
  <cols>
    <col min="1" max="1" width="22.5703125" style="26" customWidth="1"/>
    <col min="2" max="2" width="30.85546875" style="26" customWidth="1"/>
    <col min="3" max="4" width="11.42578125" style="26"/>
    <col min="5" max="5" width="27.42578125" style="26" customWidth="1"/>
    <col min="6" max="7" width="11.42578125" style="26"/>
    <col min="8" max="8" width="29.85546875" bestFit="1" customWidth="1"/>
    <col min="9" max="16384" width="11.42578125" style="26"/>
  </cols>
  <sheetData>
    <row r="1" spans="1:9" customFormat="1" ht="43.5" hidden="1" customHeight="1">
      <c r="A1" s="16"/>
      <c r="B1" s="16"/>
      <c r="C1" s="16"/>
      <c r="D1" s="16"/>
      <c r="E1" s="16"/>
      <c r="H1" s="177"/>
    </row>
    <row r="2" spans="1:9" ht="64.5" customHeight="1">
      <c r="A2" s="211" t="s">
        <v>121</v>
      </c>
      <c r="B2" s="211"/>
      <c r="C2" s="211" t="s">
        <v>118</v>
      </c>
      <c r="D2" s="211"/>
      <c r="E2" s="211"/>
    </row>
    <row r="3" spans="1:9" ht="15.75" customHeight="1">
      <c r="A3" s="212"/>
      <c r="B3" s="213"/>
      <c r="C3" s="213"/>
      <c r="D3" s="213"/>
      <c r="E3" s="214"/>
      <c r="H3" s="181"/>
      <c r="I3" s="181"/>
    </row>
    <row r="4" spans="1:9" ht="15.75">
      <c r="A4" s="215" t="s">
        <v>0</v>
      </c>
      <c r="B4" s="1" t="s">
        <v>1</v>
      </c>
      <c r="C4" s="216"/>
      <c r="D4" s="217"/>
      <c r="E4" s="218"/>
    </row>
    <row r="5" spans="1:9" ht="15.75">
      <c r="A5" s="215"/>
      <c r="B5" s="2" t="s">
        <v>2</v>
      </c>
      <c r="C5" s="219"/>
      <c r="D5" s="220"/>
      <c r="E5" s="221"/>
    </row>
    <row r="6" spans="1:9" ht="15.75">
      <c r="A6" s="215"/>
      <c r="B6" s="2" t="s">
        <v>3</v>
      </c>
      <c r="C6" s="216"/>
      <c r="D6" s="217"/>
      <c r="E6" s="218"/>
    </row>
    <row r="7" spans="1:9" ht="15.75">
      <c r="A7" s="215"/>
      <c r="B7" s="2" t="s">
        <v>4</v>
      </c>
      <c r="C7" s="216"/>
      <c r="D7" s="217"/>
      <c r="E7" s="218"/>
    </row>
    <row r="8" spans="1:9" ht="15.75">
      <c r="A8" s="215" t="s">
        <v>5</v>
      </c>
      <c r="B8" s="3" t="s">
        <v>6</v>
      </c>
      <c r="C8" s="216"/>
      <c r="D8" s="217"/>
      <c r="E8" s="218"/>
    </row>
    <row r="9" spans="1:9" ht="15.75">
      <c r="A9" s="215"/>
      <c r="B9" s="2" t="s">
        <v>2</v>
      </c>
      <c r="C9" s="219"/>
      <c r="D9" s="220"/>
      <c r="E9" s="221"/>
    </row>
    <row r="10" spans="1:9" ht="15.75">
      <c r="A10" s="215"/>
      <c r="B10" s="2" t="s">
        <v>4</v>
      </c>
      <c r="C10" s="216"/>
      <c r="D10" s="217"/>
      <c r="E10" s="218"/>
      <c r="H10" s="178"/>
    </row>
    <row r="11" spans="1:9" s="25" customFormat="1">
      <c r="A11" s="203" t="s">
        <v>237</v>
      </c>
      <c r="B11" s="203"/>
      <c r="C11" s="203"/>
      <c r="D11" s="203"/>
      <c r="E11" s="203"/>
      <c r="H11" s="179" t="s">
        <v>63</v>
      </c>
    </row>
    <row r="12" spans="1:9" ht="15.75">
      <c r="A12" s="95"/>
      <c r="B12" s="25"/>
      <c r="C12" s="25"/>
      <c r="D12" s="25"/>
      <c r="E12" s="96"/>
      <c r="H12" s="178" t="s">
        <v>64</v>
      </c>
    </row>
    <row r="13" spans="1:9" ht="15.75" customHeight="1">
      <c r="A13" s="205" t="s">
        <v>7</v>
      </c>
      <c r="B13" s="206"/>
      <c r="C13" s="206"/>
      <c r="D13" s="206"/>
      <c r="E13" s="207"/>
      <c r="H13" s="178" t="s">
        <v>65</v>
      </c>
    </row>
    <row r="14" spans="1:9" ht="15.75" customHeight="1">
      <c r="A14" s="191" t="s">
        <v>66</v>
      </c>
      <c r="B14" s="192"/>
      <c r="C14" s="192"/>
      <c r="D14" s="192"/>
      <c r="E14" s="193"/>
      <c r="H14" s="178" t="s">
        <v>67</v>
      </c>
    </row>
    <row r="15" spans="1:9" s="25" customFormat="1" ht="20.25" customHeight="1">
      <c r="A15" s="208"/>
      <c r="B15" s="209"/>
      <c r="C15" s="209"/>
      <c r="D15" s="209"/>
      <c r="E15" s="210"/>
      <c r="H15" s="179"/>
    </row>
    <row r="16" spans="1:9" ht="15.75">
      <c r="A16" s="97"/>
      <c r="B16" s="98"/>
      <c r="C16" s="98"/>
      <c r="D16" s="98"/>
      <c r="E16" s="99"/>
      <c r="H16" s="178"/>
    </row>
    <row r="17" spans="1:8" ht="15.75">
      <c r="A17" s="194" t="s">
        <v>8</v>
      </c>
      <c r="B17" s="195"/>
      <c r="C17" s="195"/>
      <c r="D17" s="195"/>
      <c r="E17" s="196"/>
      <c r="H17" s="178"/>
    </row>
    <row r="18" spans="1:8" ht="15.75">
      <c r="A18" s="197" t="s">
        <v>171</v>
      </c>
      <c r="B18" s="198"/>
      <c r="C18" s="198"/>
      <c r="D18" s="198"/>
      <c r="E18" s="199"/>
      <c r="H18" s="178"/>
    </row>
    <row r="19" spans="1:8" ht="15.75">
      <c r="A19" s="197" t="s">
        <v>172</v>
      </c>
      <c r="B19" s="198"/>
      <c r="C19" s="198"/>
      <c r="D19" s="198"/>
      <c r="E19" s="199"/>
      <c r="H19" s="178"/>
    </row>
    <row r="20" spans="1:8" ht="15.75">
      <c r="A20" s="200" t="s">
        <v>173</v>
      </c>
      <c r="B20" s="201"/>
      <c r="C20" s="201"/>
      <c r="D20" s="201"/>
      <c r="E20" s="202"/>
      <c r="H20" s="178"/>
    </row>
    <row r="21" spans="1:8" ht="15.75" thickBot="1">
      <c r="A21" s="204"/>
      <c r="B21" s="204"/>
      <c r="C21" s="204"/>
      <c r="D21" s="204"/>
      <c r="E21" s="204"/>
      <c r="H21" s="180"/>
    </row>
    <row r="22" spans="1:8">
      <c r="A22" s="182" t="s">
        <v>116</v>
      </c>
      <c r="B22" s="183"/>
      <c r="C22" s="183"/>
      <c r="D22" s="183"/>
      <c r="E22" s="184"/>
      <c r="H22" s="180"/>
    </row>
    <row r="23" spans="1:8">
      <c r="A23" s="185"/>
      <c r="B23" s="186"/>
      <c r="C23" s="186"/>
      <c r="D23" s="186"/>
      <c r="E23" s="187"/>
    </row>
    <row r="24" spans="1:8" ht="15.75" thickBot="1">
      <c r="A24" s="188"/>
      <c r="B24" s="189"/>
      <c r="C24" s="189"/>
      <c r="D24" s="189"/>
      <c r="E24" s="190"/>
    </row>
    <row r="26" spans="1:8">
      <c r="B26" s="181" t="s">
        <v>246</v>
      </c>
      <c r="C26" s="181"/>
    </row>
    <row r="27" spans="1:8">
      <c r="B27" s="175" t="s">
        <v>250</v>
      </c>
    </row>
    <row r="28" spans="1:8">
      <c r="B28" s="175" t="s">
        <v>247</v>
      </c>
    </row>
    <row r="29" spans="1:8" ht="29.25">
      <c r="B29" s="176" t="s">
        <v>248</v>
      </c>
    </row>
    <row r="30" spans="1:8">
      <c r="B30" s="175" t="s">
        <v>249</v>
      </c>
    </row>
  </sheetData>
  <sheetProtection algorithmName="SHA-512" hashValue="v7x7miHfjzEs5xgTfI3UvyVMhi7/TY9vS80i+IKSslohyJd8BkdaHzDrT/OMqbTe5LF6Ea7l4HWB9XAAzXLqcw==" saltValue="191mRjpHROXZYv378If3yA==" spinCount="100000" sheet="1" objects="1" scenarios="1"/>
  <mergeCells count="24">
    <mergeCell ref="A2:B2"/>
    <mergeCell ref="C2:E2"/>
    <mergeCell ref="A3:E3"/>
    <mergeCell ref="A4:A7"/>
    <mergeCell ref="A8:A10"/>
    <mergeCell ref="C7:E7"/>
    <mergeCell ref="C8:E8"/>
    <mergeCell ref="C9:E9"/>
    <mergeCell ref="C10:E10"/>
    <mergeCell ref="C5:E5"/>
    <mergeCell ref="C4:E4"/>
    <mergeCell ref="C6:E6"/>
    <mergeCell ref="B26:C26"/>
    <mergeCell ref="H3:I3"/>
    <mergeCell ref="A22:E24"/>
    <mergeCell ref="A14:E14"/>
    <mergeCell ref="A17:E17"/>
    <mergeCell ref="A18:E18"/>
    <mergeCell ref="A19:E19"/>
    <mergeCell ref="A20:E20"/>
    <mergeCell ref="A11:E11"/>
    <mergeCell ref="A21:E21"/>
    <mergeCell ref="A13:E13"/>
    <mergeCell ref="A15:E15"/>
  </mergeCells>
  <conditionalFormatting sqref="A15">
    <cfRule type="containsBlanks" dxfId="36" priority="1">
      <formula>LEN(TRIM(A15))=0</formula>
    </cfRule>
  </conditionalFormatting>
  <conditionalFormatting sqref="A11:E11">
    <cfRule type="containsText" dxfId="35" priority="3" operator="containsText" text="PERIODO DE EVALUACIÓN    Desde :    Día ____ Mes _________ Año: _________      Hasta: Día ___ Mes __________ Año: __________ ">
      <formula>NOT(ISERROR(SEARCH("PERIODO DE EVALUACIÓN    Desde :    Día ____ Mes _________ Año: _________      Hasta: Día ___ Mes __________ Año: __________ ",A11)))</formula>
    </cfRule>
  </conditionalFormatting>
  <conditionalFormatting sqref="C4:E10">
    <cfRule type="containsBlanks" dxfId="34" priority="2">
      <formula>LEN(TRIM(C4))=0</formula>
    </cfRule>
  </conditionalFormatting>
  <dataValidations count="1">
    <dataValidation type="list" allowBlank="1" showInputMessage="1" showErrorMessage="1" sqref="A15" xr:uid="{00000000-0002-0000-0000-000000000000}">
      <formula1>$H$11:$H$14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showGridLines="0" zoomScaleNormal="100" workbookViewId="0">
      <selection activeCell="E3" sqref="E3:E4"/>
    </sheetView>
  </sheetViews>
  <sheetFormatPr baseColWidth="10" defaultRowHeight="12.75"/>
  <cols>
    <col min="1" max="1" width="5" style="4" customWidth="1"/>
    <col min="2" max="2" width="49" style="4" customWidth="1"/>
    <col min="3" max="3" width="8" style="4" customWidth="1"/>
    <col min="4" max="4" width="6" style="4" customWidth="1"/>
    <col min="5" max="5" width="14.28515625" style="4" customWidth="1"/>
    <col min="6" max="6" width="17.85546875" style="4" customWidth="1"/>
    <col min="7" max="16384" width="11.42578125" style="4"/>
  </cols>
  <sheetData>
    <row r="1" spans="1:12" s="46" customFormat="1" ht="15">
      <c r="A1" s="222" t="s">
        <v>96</v>
      </c>
      <c r="B1" s="223"/>
      <c r="C1" s="224"/>
      <c r="D1" s="5"/>
      <c r="E1" s="225" t="s">
        <v>97</v>
      </c>
      <c r="F1" s="225"/>
    </row>
    <row r="2" spans="1:12" s="46" customFormat="1" ht="24">
      <c r="A2" s="89" t="s">
        <v>9</v>
      </c>
      <c r="B2" s="27" t="s">
        <v>10</v>
      </c>
      <c r="C2" s="90" t="s">
        <v>11</v>
      </c>
      <c r="D2" s="87"/>
      <c r="E2" s="47" t="s">
        <v>68</v>
      </c>
      <c r="F2" s="28" t="s">
        <v>12</v>
      </c>
    </row>
    <row r="3" spans="1:12" ht="53.25" customHeight="1">
      <c r="A3" s="48">
        <v>1</v>
      </c>
      <c r="B3" s="134"/>
      <c r="C3" s="147"/>
      <c r="E3" s="49"/>
      <c r="F3" s="6">
        <f t="shared" ref="F3:F8" si="0">SUM(E3*C3)</f>
        <v>0</v>
      </c>
      <c r="J3" s="130">
        <v>0.05</v>
      </c>
      <c r="L3" s="68">
        <v>1</v>
      </c>
    </row>
    <row r="4" spans="1:12" ht="53.25" customHeight="1">
      <c r="A4" s="50">
        <v>2</v>
      </c>
      <c r="B4" s="135"/>
      <c r="C4" s="147"/>
      <c r="E4" s="49"/>
      <c r="F4" s="6">
        <f t="shared" si="0"/>
        <v>0</v>
      </c>
      <c r="J4" s="130">
        <v>0.1</v>
      </c>
      <c r="L4" s="68">
        <v>2</v>
      </c>
    </row>
    <row r="5" spans="1:12" ht="53.25" customHeight="1">
      <c r="A5" s="50">
        <v>3</v>
      </c>
      <c r="B5" s="135"/>
      <c r="C5" s="147"/>
      <c r="E5" s="49"/>
      <c r="F5" s="6">
        <f t="shared" si="0"/>
        <v>0</v>
      </c>
      <c r="J5" s="130">
        <v>0.15</v>
      </c>
      <c r="L5" s="68">
        <v>3</v>
      </c>
    </row>
    <row r="6" spans="1:12" ht="53.25" customHeight="1">
      <c r="A6" s="50">
        <v>4</v>
      </c>
      <c r="B6" s="135"/>
      <c r="C6" s="147"/>
      <c r="E6" s="49"/>
      <c r="F6" s="6">
        <f t="shared" si="0"/>
        <v>0</v>
      </c>
      <c r="J6" s="130">
        <v>0.2</v>
      </c>
      <c r="L6" s="68">
        <v>4</v>
      </c>
    </row>
    <row r="7" spans="1:12" ht="53.25" customHeight="1">
      <c r="A7" s="51">
        <v>5</v>
      </c>
      <c r="B7" s="136"/>
      <c r="C7" s="147"/>
      <c r="E7" s="49"/>
      <c r="F7" s="6">
        <f t="shared" si="0"/>
        <v>0</v>
      </c>
      <c r="J7" s="130">
        <v>0.25</v>
      </c>
      <c r="L7" s="68">
        <v>5</v>
      </c>
    </row>
    <row r="8" spans="1:12" ht="53.25" customHeight="1">
      <c r="A8" s="51">
        <v>6</v>
      </c>
      <c r="B8" s="136"/>
      <c r="C8" s="147"/>
      <c r="E8" s="169"/>
      <c r="F8" s="6">
        <f t="shared" si="0"/>
        <v>0</v>
      </c>
      <c r="J8" s="130">
        <v>0.3</v>
      </c>
      <c r="L8" s="68">
        <v>6</v>
      </c>
    </row>
    <row r="9" spans="1:12" ht="53.25" customHeight="1">
      <c r="A9" s="51">
        <v>7</v>
      </c>
      <c r="B9" s="136"/>
      <c r="C9" s="147"/>
      <c r="E9" s="49"/>
      <c r="F9" s="6">
        <f>SUM(E9*C9)</f>
        <v>0</v>
      </c>
      <c r="J9" s="130">
        <v>0.35</v>
      </c>
      <c r="L9" s="68">
        <v>7</v>
      </c>
    </row>
    <row r="10" spans="1:12" ht="53.25" customHeight="1">
      <c r="A10" s="51">
        <v>8</v>
      </c>
      <c r="B10" s="137"/>
      <c r="C10" s="147"/>
      <c r="E10" s="49"/>
      <c r="F10" s="6">
        <f>SUM(E10*C10)</f>
        <v>0</v>
      </c>
      <c r="J10" s="130">
        <v>0.4</v>
      </c>
      <c r="L10" s="68">
        <v>8</v>
      </c>
    </row>
    <row r="11" spans="1:12" ht="53.25" customHeight="1">
      <c r="A11" s="51">
        <v>9</v>
      </c>
      <c r="B11" s="137"/>
      <c r="C11" s="147"/>
      <c r="E11" s="49"/>
      <c r="F11" s="6">
        <f>SUM(E11*C11)</f>
        <v>0</v>
      </c>
      <c r="J11" s="130">
        <v>0.45</v>
      </c>
      <c r="L11" s="68">
        <v>9</v>
      </c>
    </row>
    <row r="12" spans="1:12" ht="53.25" customHeight="1">
      <c r="A12" s="88">
        <v>10</v>
      </c>
      <c r="B12" s="138"/>
      <c r="C12" s="147"/>
      <c r="E12" s="49"/>
      <c r="F12" s="6">
        <f>SUM(E12*C12)</f>
        <v>0</v>
      </c>
      <c r="J12" s="130">
        <v>0.5</v>
      </c>
      <c r="L12" s="68">
        <v>10</v>
      </c>
    </row>
    <row r="13" spans="1:12">
      <c r="A13" s="52"/>
      <c r="B13" s="11" t="s">
        <v>69</v>
      </c>
      <c r="C13" s="7">
        <f>SUM(C3:C12)</f>
        <v>0</v>
      </c>
      <c r="E13" s="53" t="s">
        <v>13</v>
      </c>
      <c r="F13" s="9">
        <f>SUM(F3:F12)</f>
        <v>0</v>
      </c>
      <c r="J13" s="130">
        <v>0.55000000000000004</v>
      </c>
      <c r="L13" s="68">
        <v>11</v>
      </c>
    </row>
    <row r="14" spans="1:12">
      <c r="C14" s="11" t="str">
        <f>IF(C13&lt;&gt;100%,"ERROR","APROBADO")</f>
        <v>ERROR</v>
      </c>
      <c r="E14" s="53" t="s">
        <v>14</v>
      </c>
      <c r="F14" s="12">
        <f>F13*10</f>
        <v>0</v>
      </c>
      <c r="J14" s="130">
        <v>0.6</v>
      </c>
      <c r="L14" s="68">
        <v>12</v>
      </c>
    </row>
    <row r="15" spans="1:12">
      <c r="F15" s="13">
        <f>F14</f>
        <v>0</v>
      </c>
      <c r="J15" s="130">
        <v>0.65</v>
      </c>
      <c r="L15" s="68">
        <v>13</v>
      </c>
    </row>
    <row r="16" spans="1:12" ht="15" customHeight="1">
      <c r="E16" s="226"/>
      <c r="F16" s="227"/>
      <c r="J16" s="130">
        <v>0.7</v>
      </c>
      <c r="L16" s="68">
        <v>14</v>
      </c>
    </row>
    <row r="17" spans="1:12">
      <c r="A17" s="4" t="s">
        <v>15</v>
      </c>
      <c r="J17" s="130">
        <v>0.75</v>
      </c>
      <c r="L17" s="68">
        <v>15</v>
      </c>
    </row>
    <row r="18" spans="1:12">
      <c r="J18" s="130">
        <v>0.8</v>
      </c>
      <c r="L18" s="68">
        <v>16</v>
      </c>
    </row>
    <row r="19" spans="1:12">
      <c r="A19" s="228" t="s">
        <v>242</v>
      </c>
      <c r="B19" s="228"/>
      <c r="J19" s="130">
        <v>0.85</v>
      </c>
      <c r="L19" s="68">
        <v>17</v>
      </c>
    </row>
    <row r="20" spans="1:12">
      <c r="A20" s="229" t="s">
        <v>16</v>
      </c>
      <c r="B20" s="229"/>
      <c r="J20" s="130">
        <v>0.9</v>
      </c>
      <c r="L20" s="68">
        <v>18</v>
      </c>
    </row>
    <row r="21" spans="1:12">
      <c r="A21" s="86"/>
      <c r="B21" s="86"/>
      <c r="J21" s="130">
        <v>0.95</v>
      </c>
      <c r="L21" s="68">
        <v>19</v>
      </c>
    </row>
    <row r="22" spans="1:12" ht="13.5" thickBot="1">
      <c r="J22" s="130">
        <v>1</v>
      </c>
      <c r="L22" s="68">
        <v>20</v>
      </c>
    </row>
    <row r="23" spans="1:12">
      <c r="A23" s="105" t="s">
        <v>17</v>
      </c>
      <c r="B23" s="106" t="s">
        <v>18</v>
      </c>
      <c r="C23" s="106" t="s">
        <v>19</v>
      </c>
      <c r="D23" s="106" t="s">
        <v>20</v>
      </c>
      <c r="E23" s="107" t="s">
        <v>21</v>
      </c>
      <c r="F23" s="103"/>
      <c r="L23" s="68">
        <v>21</v>
      </c>
    </row>
    <row r="24" spans="1:12" ht="47.25" customHeight="1">
      <c r="A24" s="108"/>
      <c r="B24" s="111"/>
      <c r="C24" s="111"/>
      <c r="D24" s="111"/>
      <c r="E24" s="112"/>
      <c r="F24" s="104"/>
      <c r="L24" s="68">
        <v>22</v>
      </c>
    </row>
    <row r="25" spans="1:12" ht="47.25" customHeight="1">
      <c r="A25" s="108"/>
      <c r="B25" s="111"/>
      <c r="C25" s="111"/>
      <c r="D25" s="111"/>
      <c r="E25" s="112"/>
      <c r="F25" s="104"/>
      <c r="L25" s="68">
        <v>23</v>
      </c>
    </row>
    <row r="26" spans="1:12" ht="47.25" customHeight="1" thickBot="1">
      <c r="A26" s="109"/>
      <c r="B26" s="113"/>
      <c r="C26" s="113"/>
      <c r="D26" s="113"/>
      <c r="E26" s="114"/>
      <c r="F26" s="104"/>
      <c r="L26" s="68">
        <v>24</v>
      </c>
    </row>
    <row r="27" spans="1:12">
      <c r="L27" s="68">
        <v>25</v>
      </c>
    </row>
    <row r="28" spans="1:12">
      <c r="L28" s="68">
        <v>26</v>
      </c>
    </row>
    <row r="29" spans="1:12">
      <c r="L29" s="68">
        <v>27</v>
      </c>
    </row>
    <row r="30" spans="1:12">
      <c r="L30" s="68">
        <v>28</v>
      </c>
    </row>
    <row r="31" spans="1:12">
      <c r="L31" s="68">
        <v>29</v>
      </c>
    </row>
    <row r="32" spans="1:12">
      <c r="L32" s="68">
        <v>30</v>
      </c>
    </row>
    <row r="33" spans="12:12">
      <c r="L33" s="68">
        <v>31</v>
      </c>
    </row>
    <row r="34" spans="12:12">
      <c r="L34" s="68">
        <v>32</v>
      </c>
    </row>
    <row r="35" spans="12:12">
      <c r="L35" s="68">
        <v>33</v>
      </c>
    </row>
    <row r="36" spans="12:12">
      <c r="L36" s="68">
        <v>34</v>
      </c>
    </row>
    <row r="37" spans="12:12">
      <c r="L37" s="68">
        <v>35</v>
      </c>
    </row>
    <row r="38" spans="12:12">
      <c r="L38" s="68">
        <v>36</v>
      </c>
    </row>
    <row r="39" spans="12:12">
      <c r="L39" s="68">
        <v>37</v>
      </c>
    </row>
    <row r="40" spans="12:12">
      <c r="L40" s="68">
        <v>38</v>
      </c>
    </row>
    <row r="41" spans="12:12">
      <c r="L41" s="68">
        <v>39</v>
      </c>
    </row>
    <row r="42" spans="12:12">
      <c r="L42" s="68">
        <v>40</v>
      </c>
    </row>
    <row r="43" spans="12:12">
      <c r="L43" s="68">
        <v>41</v>
      </c>
    </row>
    <row r="44" spans="12:12">
      <c r="L44" s="68">
        <v>42</v>
      </c>
    </row>
    <row r="45" spans="12:12">
      <c r="L45" s="68">
        <v>43</v>
      </c>
    </row>
    <row r="46" spans="12:12">
      <c r="L46" s="68">
        <v>44</v>
      </c>
    </row>
    <row r="47" spans="12:12">
      <c r="L47" s="68">
        <v>45</v>
      </c>
    </row>
    <row r="48" spans="12:12">
      <c r="L48" s="68">
        <v>46</v>
      </c>
    </row>
    <row r="49" spans="12:12">
      <c r="L49" s="68">
        <v>47</v>
      </c>
    </row>
    <row r="50" spans="12:12">
      <c r="L50" s="68">
        <v>48</v>
      </c>
    </row>
    <row r="51" spans="12:12">
      <c r="L51" s="68">
        <v>49</v>
      </c>
    </row>
    <row r="52" spans="12:12">
      <c r="L52" s="68">
        <v>50</v>
      </c>
    </row>
    <row r="53" spans="12:12">
      <c r="L53" s="68">
        <v>51</v>
      </c>
    </row>
    <row r="54" spans="12:12">
      <c r="L54" s="68">
        <v>52</v>
      </c>
    </row>
    <row r="55" spans="12:12">
      <c r="L55" s="68">
        <v>53</v>
      </c>
    </row>
    <row r="56" spans="12:12">
      <c r="L56" s="68">
        <v>54</v>
      </c>
    </row>
    <row r="57" spans="12:12">
      <c r="L57" s="68">
        <v>55</v>
      </c>
    </row>
    <row r="58" spans="12:12">
      <c r="L58" s="68">
        <v>56</v>
      </c>
    </row>
    <row r="59" spans="12:12">
      <c r="L59" s="68">
        <v>57</v>
      </c>
    </row>
    <row r="60" spans="12:12">
      <c r="L60" s="68">
        <v>58</v>
      </c>
    </row>
    <row r="61" spans="12:12">
      <c r="L61" s="68">
        <v>59</v>
      </c>
    </row>
    <row r="62" spans="12:12">
      <c r="L62" s="68">
        <v>60</v>
      </c>
    </row>
    <row r="63" spans="12:12">
      <c r="L63" s="68">
        <v>61</v>
      </c>
    </row>
    <row r="64" spans="12:12">
      <c r="L64" s="68">
        <v>62</v>
      </c>
    </row>
    <row r="65" spans="12:12">
      <c r="L65" s="68">
        <v>63</v>
      </c>
    </row>
    <row r="66" spans="12:12">
      <c r="L66" s="68">
        <v>64</v>
      </c>
    </row>
    <row r="67" spans="12:12">
      <c r="L67" s="68">
        <v>65</v>
      </c>
    </row>
    <row r="68" spans="12:12">
      <c r="L68" s="68">
        <v>66</v>
      </c>
    </row>
    <row r="69" spans="12:12">
      <c r="L69" s="68">
        <v>67</v>
      </c>
    </row>
    <row r="70" spans="12:12">
      <c r="L70" s="68">
        <v>68</v>
      </c>
    </row>
    <row r="71" spans="12:12">
      <c r="L71" s="68">
        <v>69</v>
      </c>
    </row>
    <row r="72" spans="12:12">
      <c r="L72" s="68">
        <v>70</v>
      </c>
    </row>
    <row r="73" spans="12:12">
      <c r="L73" s="68">
        <v>71</v>
      </c>
    </row>
    <row r="74" spans="12:12">
      <c r="L74" s="68">
        <v>72</v>
      </c>
    </row>
    <row r="75" spans="12:12">
      <c r="L75" s="68">
        <v>73</v>
      </c>
    </row>
    <row r="76" spans="12:12">
      <c r="L76" s="68">
        <v>74</v>
      </c>
    </row>
    <row r="77" spans="12:12">
      <c r="L77" s="68">
        <v>75</v>
      </c>
    </row>
    <row r="78" spans="12:12">
      <c r="L78" s="68">
        <v>76</v>
      </c>
    </row>
    <row r="79" spans="12:12">
      <c r="L79" s="68">
        <v>77</v>
      </c>
    </row>
    <row r="80" spans="12:12">
      <c r="L80" s="68">
        <v>78</v>
      </c>
    </row>
    <row r="81" spans="12:12">
      <c r="L81" s="68">
        <v>79</v>
      </c>
    </row>
    <row r="82" spans="12:12">
      <c r="L82" s="68">
        <v>80</v>
      </c>
    </row>
    <row r="83" spans="12:12">
      <c r="L83" s="68">
        <v>81</v>
      </c>
    </row>
    <row r="84" spans="12:12">
      <c r="L84" s="68">
        <v>82</v>
      </c>
    </row>
    <row r="85" spans="12:12">
      <c r="L85" s="68">
        <v>83</v>
      </c>
    </row>
    <row r="86" spans="12:12">
      <c r="L86" s="68">
        <v>84</v>
      </c>
    </row>
    <row r="87" spans="12:12">
      <c r="L87" s="68">
        <v>85</v>
      </c>
    </row>
    <row r="88" spans="12:12">
      <c r="L88" s="68">
        <v>86</v>
      </c>
    </row>
    <row r="89" spans="12:12">
      <c r="L89" s="68">
        <v>87</v>
      </c>
    </row>
    <row r="90" spans="12:12">
      <c r="L90" s="68">
        <v>88</v>
      </c>
    </row>
    <row r="91" spans="12:12">
      <c r="L91" s="68">
        <v>89</v>
      </c>
    </row>
    <row r="92" spans="12:12">
      <c r="L92" s="68">
        <v>90</v>
      </c>
    </row>
    <row r="93" spans="12:12">
      <c r="L93" s="68">
        <v>91</v>
      </c>
    </row>
    <row r="94" spans="12:12">
      <c r="L94" s="68">
        <v>92</v>
      </c>
    </row>
    <row r="95" spans="12:12">
      <c r="L95" s="68">
        <v>93</v>
      </c>
    </row>
    <row r="96" spans="12:12">
      <c r="L96" s="68">
        <v>94</v>
      </c>
    </row>
    <row r="97" spans="12:12">
      <c r="L97" s="68">
        <v>95</v>
      </c>
    </row>
    <row r="98" spans="12:12">
      <c r="L98" s="68">
        <v>96</v>
      </c>
    </row>
    <row r="99" spans="12:12">
      <c r="L99" s="68">
        <v>97</v>
      </c>
    </row>
    <row r="100" spans="12:12">
      <c r="L100" s="68">
        <v>98</v>
      </c>
    </row>
    <row r="101" spans="12:12">
      <c r="L101" s="68">
        <v>99</v>
      </c>
    </row>
    <row r="102" spans="12:12">
      <c r="L102" s="68">
        <v>100</v>
      </c>
    </row>
  </sheetData>
  <sheetProtection algorithmName="SHA-512" hashValue="KNI2A9n8W2qSA8SDtofgFdWxf2Yy5jIh3xCkIr33ITnKxrKn36JaH4DMQM+ehJFztj3rR7m5clxyEyA+GXOZ1w==" saltValue="+J9uq/vC9vzALRIJKt/TIQ==" spinCount="100000" sheet="1" objects="1" scenarios="1"/>
  <mergeCells count="5">
    <mergeCell ref="A1:C1"/>
    <mergeCell ref="E1:F1"/>
    <mergeCell ref="E16:F16"/>
    <mergeCell ref="A19:B19"/>
    <mergeCell ref="A20:B20"/>
  </mergeCells>
  <conditionalFormatting sqref="A19">
    <cfRule type="containsText" dxfId="33" priority="1" operator="containsText" text="Día:_______Mes_____ Año____">
      <formula>NOT(ISERROR(SEARCH("Día:_______Mes_____ Año____",A19)))</formula>
    </cfRule>
  </conditionalFormatting>
  <conditionalFormatting sqref="B3:C12">
    <cfRule type="containsBlanks" dxfId="32" priority="7">
      <formula>LEN(TRIM(B3))=0</formula>
    </cfRule>
  </conditionalFormatting>
  <conditionalFormatting sqref="C13">
    <cfRule type="cellIs" dxfId="31" priority="5" operator="greaterThan">
      <formula>1</formula>
    </cfRule>
  </conditionalFormatting>
  <conditionalFormatting sqref="C14">
    <cfRule type="containsText" dxfId="30" priority="4" operator="containsText" text="ERROR">
      <formula>NOT(ISERROR(SEARCH("ERROR",C14)))</formula>
    </cfRule>
  </conditionalFormatting>
  <conditionalFormatting sqref="E3:E12">
    <cfRule type="containsBlanks" dxfId="29" priority="6">
      <formula>LEN(TRIM(E3))=0</formula>
    </cfRule>
  </conditionalFormatting>
  <conditionalFormatting sqref="E3:F12">
    <cfRule type="cellIs" dxfId="28" priority="8" operator="equal">
      <formula>0</formula>
    </cfRule>
  </conditionalFormatting>
  <dataValidations count="4">
    <dataValidation type="decimal" allowBlank="1" showInputMessage="1" showErrorMessage="1" sqref="C13" xr:uid="{00000000-0002-0000-0100-000000000000}">
      <formula1>0.01</formula1>
      <formula2>1</formula2>
    </dataValidation>
    <dataValidation type="decimal" allowBlank="1" showInputMessage="1" showErrorMessage="1" sqref="F3:F15" xr:uid="{00000000-0002-0000-0100-000001000000}">
      <formula1>1</formula1>
      <formula2>100</formula2>
    </dataValidation>
    <dataValidation type="list" allowBlank="1" showInputMessage="1" showErrorMessage="1" sqref="C3:C12" xr:uid="{00000000-0002-0000-0100-000002000000}">
      <formula1>J$3:J$22</formula1>
    </dataValidation>
    <dataValidation type="list" allowBlank="1" showInputMessage="1" showErrorMessage="1" sqref="E3:E12" xr:uid="{00000000-0002-0000-0100-000003000000}">
      <formula1>L$3:L$102</formula1>
    </dataValidation>
  </dataValidations>
  <pageMargins left="0.7" right="0.7" top="0.75" bottom="0.75" header="0.3" footer="0.3"/>
  <pageSetup scale="90" orientation="portrait" r:id="rId1"/>
  <colBreaks count="1" manualBreakCount="1">
    <brk id="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showGridLines="0" topLeftCell="A29" zoomScale="115" zoomScaleNormal="115" workbookViewId="0">
      <selection activeCell="A34" sqref="A34:E34"/>
    </sheetView>
  </sheetViews>
  <sheetFormatPr baseColWidth="10" defaultRowHeight="12.75"/>
  <cols>
    <col min="1" max="1" width="13" style="4" customWidth="1"/>
    <col min="2" max="2" width="29.85546875" style="4" customWidth="1"/>
    <col min="3" max="3" width="14" style="4" customWidth="1"/>
    <col min="4" max="4" width="11.42578125" style="4"/>
    <col min="5" max="5" width="26.5703125" style="4" customWidth="1"/>
    <col min="6" max="16384" width="11.42578125" style="4"/>
  </cols>
  <sheetData>
    <row r="1" spans="1:5" ht="72.75" customHeight="1">
      <c r="A1" s="270" t="s">
        <v>122</v>
      </c>
      <c r="B1" s="271"/>
      <c r="C1" s="272" t="s">
        <v>235</v>
      </c>
      <c r="D1" s="272"/>
      <c r="E1" s="272"/>
    </row>
    <row r="2" spans="1:5">
      <c r="A2" s="259"/>
      <c r="B2" s="259"/>
      <c r="C2" s="259"/>
      <c r="D2" s="259"/>
      <c r="E2" s="259"/>
    </row>
    <row r="3" spans="1:5" ht="24">
      <c r="A3" s="54" t="s">
        <v>23</v>
      </c>
      <c r="B3" s="91">
        <f>'A1'!C8</f>
        <v>0</v>
      </c>
      <c r="C3" s="55" t="s">
        <v>4</v>
      </c>
      <c r="D3" s="273">
        <f>'A1'!C10</f>
        <v>0</v>
      </c>
      <c r="E3" s="274"/>
    </row>
    <row r="4" spans="1:5" ht="24">
      <c r="A4" s="19" t="s">
        <v>24</v>
      </c>
      <c r="B4" s="91">
        <f>'A1'!C4</f>
        <v>0</v>
      </c>
      <c r="C4" s="56" t="s">
        <v>4</v>
      </c>
      <c r="D4" s="268">
        <f>'A1'!C7</f>
        <v>0</v>
      </c>
      <c r="E4" s="269"/>
    </row>
    <row r="6" spans="1:5">
      <c r="A6" s="259" t="s">
        <v>25</v>
      </c>
      <c r="B6" s="259"/>
      <c r="C6" s="259"/>
      <c r="D6" s="259"/>
      <c r="E6" s="259"/>
    </row>
    <row r="7" spans="1:5">
      <c r="A7" s="13"/>
      <c r="B7" s="13"/>
      <c r="C7" s="13"/>
      <c r="D7" s="13"/>
      <c r="E7" s="13"/>
    </row>
    <row r="8" spans="1:5" ht="26.25" customHeight="1">
      <c r="A8" s="260" t="s">
        <v>164</v>
      </c>
      <c r="B8" s="261"/>
      <c r="C8" s="261"/>
      <c r="D8" s="261"/>
      <c r="E8" s="262"/>
    </row>
    <row r="9" spans="1:5">
      <c r="A9" s="263" t="s">
        <v>26</v>
      </c>
      <c r="B9" s="264"/>
      <c r="C9" s="264"/>
      <c r="D9" s="264"/>
      <c r="E9" s="265"/>
    </row>
    <row r="10" spans="1:5">
      <c r="A10" s="263" t="s">
        <v>27</v>
      </c>
      <c r="B10" s="266"/>
      <c r="C10" s="266"/>
      <c r="D10" s="266"/>
      <c r="E10" s="267"/>
    </row>
    <row r="11" spans="1:5" ht="25.5" customHeight="1">
      <c r="A11" s="263" t="s">
        <v>28</v>
      </c>
      <c r="B11" s="266"/>
      <c r="C11" s="266"/>
      <c r="D11" s="266"/>
      <c r="E11" s="267"/>
    </row>
    <row r="12" spans="1:5" ht="25.5" customHeight="1">
      <c r="A12" s="263" t="s">
        <v>98</v>
      </c>
      <c r="B12" s="266"/>
      <c r="C12" s="266"/>
      <c r="D12" s="266"/>
      <c r="E12" s="267"/>
    </row>
    <row r="13" spans="1:5">
      <c r="A13" s="40" t="s">
        <v>29</v>
      </c>
      <c r="B13" s="41"/>
      <c r="C13" s="41"/>
      <c r="D13" s="41"/>
      <c r="E13" s="42"/>
    </row>
    <row r="14" spans="1:5">
      <c r="A14" s="249"/>
      <c r="B14" s="249"/>
      <c r="C14" s="249"/>
      <c r="D14" s="249"/>
      <c r="E14" s="249"/>
    </row>
    <row r="15" spans="1:5">
      <c r="A15" s="256" t="s">
        <v>99</v>
      </c>
      <c r="B15" s="257"/>
      <c r="C15" s="257"/>
      <c r="D15" s="257"/>
      <c r="E15" s="258"/>
    </row>
    <row r="16" spans="1:5">
      <c r="A16" s="250"/>
      <c r="B16" s="251"/>
      <c r="C16" s="251"/>
      <c r="D16" s="251"/>
      <c r="E16" s="252"/>
    </row>
    <row r="17" spans="1:5">
      <c r="A17" s="250"/>
      <c r="B17" s="251"/>
      <c r="C17" s="251"/>
      <c r="D17" s="251"/>
      <c r="E17" s="252"/>
    </row>
    <row r="18" spans="1:5">
      <c r="A18" s="250"/>
      <c r="B18" s="251"/>
      <c r="C18" s="251"/>
      <c r="D18" s="251"/>
      <c r="E18" s="252"/>
    </row>
    <row r="19" spans="1:5">
      <c r="A19" s="253"/>
      <c r="B19" s="254"/>
      <c r="C19" s="254"/>
      <c r="D19" s="254"/>
      <c r="E19" s="255"/>
    </row>
    <row r="21" spans="1:5">
      <c r="A21" s="246" t="s">
        <v>251</v>
      </c>
      <c r="B21" s="246"/>
      <c r="C21" s="246"/>
      <c r="D21" s="246"/>
      <c r="E21" s="246"/>
    </row>
    <row r="22" spans="1:5">
      <c r="A22" s="247" t="s">
        <v>30</v>
      </c>
      <c r="B22" s="240" t="s">
        <v>70</v>
      </c>
      <c r="C22" s="241"/>
      <c r="D22" s="241"/>
      <c r="E22" s="242"/>
    </row>
    <row r="23" spans="1:5" ht="55.5" customHeight="1">
      <c r="A23" s="233"/>
      <c r="B23" s="237"/>
      <c r="C23" s="238"/>
      <c r="D23" s="238"/>
      <c r="E23" s="239"/>
    </row>
    <row r="24" spans="1:5" ht="12.75" customHeight="1">
      <c r="A24" s="233"/>
      <c r="B24" s="240" t="s">
        <v>31</v>
      </c>
      <c r="C24" s="241"/>
      <c r="D24" s="241"/>
      <c r="E24" s="242"/>
    </row>
    <row r="25" spans="1:5" ht="56.25" customHeight="1">
      <c r="A25" s="233"/>
      <c r="B25" s="237"/>
      <c r="C25" s="238"/>
      <c r="D25" s="238"/>
      <c r="E25" s="239"/>
    </row>
    <row r="26" spans="1:5">
      <c r="A26" s="233"/>
      <c r="B26" s="240" t="s">
        <v>34</v>
      </c>
      <c r="C26" s="241"/>
      <c r="D26" s="241"/>
      <c r="E26" s="242"/>
    </row>
    <row r="27" spans="1:5" ht="44.25" customHeight="1">
      <c r="A27" s="248"/>
      <c r="B27" s="237"/>
      <c r="C27" s="238"/>
      <c r="D27" s="238"/>
      <c r="E27" s="239"/>
    </row>
    <row r="28" spans="1:5">
      <c r="A28" s="233" t="s">
        <v>32</v>
      </c>
      <c r="B28" s="234" t="s">
        <v>33</v>
      </c>
      <c r="C28" s="235"/>
      <c r="D28" s="235"/>
      <c r="E28" s="236"/>
    </row>
    <row r="29" spans="1:5" ht="48" customHeight="1">
      <c r="A29" s="233"/>
      <c r="B29" s="237"/>
      <c r="C29" s="238"/>
      <c r="D29" s="238"/>
      <c r="E29" s="239"/>
    </row>
    <row r="30" spans="1:5" ht="12.75" customHeight="1">
      <c r="A30" s="233"/>
      <c r="B30" s="240" t="s">
        <v>31</v>
      </c>
      <c r="C30" s="241"/>
      <c r="D30" s="241"/>
      <c r="E30" s="242"/>
    </row>
    <row r="31" spans="1:5" ht="50.25" customHeight="1">
      <c r="A31" s="233"/>
      <c r="B31" s="237"/>
      <c r="C31" s="238"/>
      <c r="D31" s="238"/>
      <c r="E31" s="239"/>
    </row>
    <row r="32" spans="1:5" ht="12.75" customHeight="1">
      <c r="A32" s="233"/>
      <c r="B32" s="240" t="s">
        <v>34</v>
      </c>
      <c r="C32" s="241"/>
      <c r="D32" s="241"/>
      <c r="E32" s="242"/>
    </row>
    <row r="33" spans="1:5" ht="51" customHeight="1" thickBot="1">
      <c r="A33" s="233"/>
      <c r="B33" s="243"/>
      <c r="C33" s="244"/>
      <c r="D33" s="244"/>
      <c r="E33" s="245"/>
    </row>
    <row r="34" spans="1:5" ht="13.5" thickBot="1">
      <c r="A34" s="230" t="s">
        <v>254</v>
      </c>
      <c r="B34" s="231"/>
      <c r="C34" s="231"/>
      <c r="D34" s="231"/>
      <c r="E34" s="232"/>
    </row>
    <row r="35" spans="1:5">
      <c r="A35" s="57"/>
      <c r="B35" s="57"/>
      <c r="C35" s="57"/>
      <c r="D35" s="57"/>
      <c r="E35" s="57"/>
    </row>
    <row r="36" spans="1:5">
      <c r="A36" s="246" t="s">
        <v>251</v>
      </c>
      <c r="B36" s="246"/>
      <c r="C36" s="246"/>
      <c r="D36" s="246"/>
      <c r="E36" s="246"/>
    </row>
    <row r="37" spans="1:5">
      <c r="A37" s="247" t="s">
        <v>30</v>
      </c>
      <c r="B37" s="240" t="s">
        <v>70</v>
      </c>
      <c r="C37" s="241"/>
      <c r="D37" s="241"/>
      <c r="E37" s="242"/>
    </row>
    <row r="38" spans="1:5" ht="39" customHeight="1">
      <c r="A38" s="233"/>
      <c r="B38" s="237"/>
      <c r="C38" s="238"/>
      <c r="D38" s="238"/>
      <c r="E38" s="239"/>
    </row>
    <row r="39" spans="1:5">
      <c r="A39" s="233"/>
      <c r="B39" s="240" t="s">
        <v>31</v>
      </c>
      <c r="C39" s="241"/>
      <c r="D39" s="241"/>
      <c r="E39" s="242"/>
    </row>
    <row r="40" spans="1:5" ht="45.75" customHeight="1">
      <c r="A40" s="233"/>
      <c r="B40" s="237"/>
      <c r="C40" s="238"/>
      <c r="D40" s="238"/>
      <c r="E40" s="239"/>
    </row>
    <row r="41" spans="1:5">
      <c r="A41" s="233"/>
      <c r="B41" s="240" t="s">
        <v>34</v>
      </c>
      <c r="C41" s="241"/>
      <c r="D41" s="241"/>
      <c r="E41" s="242"/>
    </row>
    <row r="42" spans="1:5" ht="45" customHeight="1">
      <c r="A42" s="248"/>
      <c r="B42" s="237"/>
      <c r="C42" s="238"/>
      <c r="D42" s="238"/>
      <c r="E42" s="239"/>
    </row>
    <row r="43" spans="1:5">
      <c r="A43" s="233" t="s">
        <v>32</v>
      </c>
      <c r="B43" s="234" t="s">
        <v>33</v>
      </c>
      <c r="C43" s="235"/>
      <c r="D43" s="235"/>
      <c r="E43" s="236"/>
    </row>
    <row r="44" spans="1:5" ht="37.5" customHeight="1">
      <c r="A44" s="233"/>
      <c r="B44" s="237"/>
      <c r="C44" s="238"/>
      <c r="D44" s="238"/>
      <c r="E44" s="239"/>
    </row>
    <row r="45" spans="1:5">
      <c r="A45" s="233"/>
      <c r="B45" s="240" t="s">
        <v>31</v>
      </c>
      <c r="C45" s="241"/>
      <c r="D45" s="241"/>
      <c r="E45" s="242"/>
    </row>
    <row r="46" spans="1:5" ht="42.75" customHeight="1">
      <c r="A46" s="233"/>
      <c r="B46" s="237"/>
      <c r="C46" s="238"/>
      <c r="D46" s="238"/>
      <c r="E46" s="239"/>
    </row>
    <row r="47" spans="1:5">
      <c r="A47" s="233"/>
      <c r="B47" s="240" t="s">
        <v>34</v>
      </c>
      <c r="C47" s="241"/>
      <c r="D47" s="241"/>
      <c r="E47" s="242"/>
    </row>
    <row r="48" spans="1:5" ht="51" customHeight="1" thickBot="1">
      <c r="A48" s="233"/>
      <c r="B48" s="243"/>
      <c r="C48" s="244"/>
      <c r="D48" s="244"/>
      <c r="E48" s="245"/>
    </row>
    <row r="49" spans="1:5" ht="13.5" thickBot="1">
      <c r="A49" s="230" t="s">
        <v>255</v>
      </c>
      <c r="B49" s="231"/>
      <c r="C49" s="231"/>
      <c r="D49" s="231"/>
      <c r="E49" s="232"/>
    </row>
  </sheetData>
  <sheetProtection algorithmName="SHA-512" hashValue="WcysXRJhAgi4j7l4v4omogqcLPsWjDteS66l/SaePxGgtB2w+IyZIBsNOcQQcIiVipNiq2te8g8xDzZX0k3e5w==" saltValue="HZg54l3HNWWksgqJZzwnag==" spinCount="100000" sheet="1" objects="1" scenarios="1"/>
  <mergeCells count="47">
    <mergeCell ref="D4:E4"/>
    <mergeCell ref="A1:B1"/>
    <mergeCell ref="C1:E1"/>
    <mergeCell ref="A2:B2"/>
    <mergeCell ref="C2:E2"/>
    <mergeCell ref="D3:E3"/>
    <mergeCell ref="B24:E24"/>
    <mergeCell ref="B25:E25"/>
    <mergeCell ref="B26:E26"/>
    <mergeCell ref="A6:E6"/>
    <mergeCell ref="A8:E8"/>
    <mergeCell ref="A9:E9"/>
    <mergeCell ref="A10:E10"/>
    <mergeCell ref="A11:E11"/>
    <mergeCell ref="A12:E12"/>
    <mergeCell ref="A34:E34"/>
    <mergeCell ref="A14:E14"/>
    <mergeCell ref="A16:E19"/>
    <mergeCell ref="A21:E21"/>
    <mergeCell ref="A22:A27"/>
    <mergeCell ref="A28:A33"/>
    <mergeCell ref="B33:E33"/>
    <mergeCell ref="B27:E27"/>
    <mergeCell ref="B28:E28"/>
    <mergeCell ref="B29:E29"/>
    <mergeCell ref="B30:E30"/>
    <mergeCell ref="B31:E31"/>
    <mergeCell ref="B32:E32"/>
    <mergeCell ref="A15:E15"/>
    <mergeCell ref="B22:E22"/>
    <mergeCell ref="B23:E23"/>
    <mergeCell ref="A36:E36"/>
    <mergeCell ref="A37:A42"/>
    <mergeCell ref="B37:E37"/>
    <mergeCell ref="B38:E38"/>
    <mergeCell ref="B39:E39"/>
    <mergeCell ref="B40:E40"/>
    <mergeCell ref="B41:E41"/>
    <mergeCell ref="B42:E42"/>
    <mergeCell ref="A49:E49"/>
    <mergeCell ref="A43:A48"/>
    <mergeCell ref="B43:E43"/>
    <mergeCell ref="B44:E44"/>
    <mergeCell ref="B45:E45"/>
    <mergeCell ref="B46:E46"/>
    <mergeCell ref="B47:E47"/>
    <mergeCell ref="B48:E48"/>
  </mergeCells>
  <conditionalFormatting sqref="A34:E34">
    <cfRule type="containsText" dxfId="27" priority="1" operator="containsText" text="Fecha Seguimiento Objetivos:                         Día____ Mes________ Año______________">
      <formula>NOT(ISERROR(SEARCH("Fecha Seguimiento Objetivos:                         Día____ Mes________ Año______________",A34)))</formula>
    </cfRule>
  </conditionalFormatting>
  <conditionalFormatting sqref="A49:E49">
    <cfRule type="containsText" dxfId="26" priority="2" operator="containsText" text="Fecha Seguimiento Objetivos:                         Día____ Mes________ Año______________">
      <formula>NOT(ISERROR(SEARCH("Fecha Seguimiento Objetivos:                         Día____ Mes________ Año______________",A49)))</formula>
    </cfRule>
  </conditionalFormatting>
  <conditionalFormatting sqref="B3:E4">
    <cfRule type="cellIs" dxfId="25" priority="7" operator="equal">
      <formula>0</formula>
    </cfRule>
  </conditionalFormatting>
  <conditionalFormatting sqref="B23:E33">
    <cfRule type="containsBlanks" dxfId="24" priority="6">
      <formula>LEN(TRIM(B23))=0</formula>
    </cfRule>
  </conditionalFormatting>
  <conditionalFormatting sqref="B38:E48">
    <cfRule type="containsBlanks" dxfId="23" priority="4">
      <formula>LEN(TRIM(B38))=0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28" workbookViewId="0">
      <selection activeCell="G33" sqref="G33:G37"/>
    </sheetView>
  </sheetViews>
  <sheetFormatPr baseColWidth="10" defaultRowHeight="12.75"/>
  <cols>
    <col min="1" max="1" width="13.28515625" style="31" customWidth="1"/>
    <col min="2" max="2" width="37.140625" style="31" customWidth="1"/>
    <col min="3" max="3" width="8.85546875" style="31" customWidth="1"/>
    <col min="4" max="4" width="9.85546875" style="31" customWidth="1"/>
    <col min="5" max="5" width="11.85546875" style="31" customWidth="1"/>
    <col min="6" max="6" width="11.7109375" style="31" customWidth="1"/>
    <col min="7" max="7" width="16.42578125" style="31" customWidth="1"/>
    <col min="8" max="8" width="11.42578125" style="31" customWidth="1"/>
    <col min="9" max="16384" width="11.42578125" style="31"/>
  </cols>
  <sheetData>
    <row r="1" spans="1:7" s="26" customFormat="1" ht="42" customHeight="1">
      <c r="A1" s="329" t="s">
        <v>123</v>
      </c>
      <c r="B1" s="330"/>
      <c r="C1" s="331"/>
      <c r="D1" s="329" t="s">
        <v>119</v>
      </c>
      <c r="E1" s="330"/>
      <c r="F1" s="330"/>
      <c r="G1" s="331"/>
    </row>
    <row r="2" spans="1:7" s="26" customFormat="1" ht="4.5" customHeight="1">
      <c r="A2" s="25"/>
      <c r="B2" s="25"/>
      <c r="C2" s="25"/>
      <c r="D2" s="25"/>
      <c r="E2" s="25"/>
      <c r="F2" s="25"/>
      <c r="G2" s="17"/>
    </row>
    <row r="3" spans="1:7" s="26" customFormat="1" ht="14.25" customHeight="1">
      <c r="A3" s="321" t="s">
        <v>0</v>
      </c>
      <c r="B3" s="74" t="s">
        <v>1</v>
      </c>
      <c r="C3" s="75"/>
      <c r="D3" s="324">
        <f>'A1'!C4</f>
        <v>0</v>
      </c>
      <c r="E3" s="325"/>
      <c r="F3" s="325"/>
      <c r="G3" s="326"/>
    </row>
    <row r="4" spans="1:7" s="26" customFormat="1" ht="12.75" customHeight="1">
      <c r="A4" s="322"/>
      <c r="B4" s="76" t="s">
        <v>2</v>
      </c>
      <c r="C4" s="75"/>
      <c r="D4" s="324">
        <f>'A1'!C5</f>
        <v>0</v>
      </c>
      <c r="E4" s="325"/>
      <c r="F4" s="325"/>
      <c r="G4" s="326"/>
    </row>
    <row r="5" spans="1:7" s="26" customFormat="1" ht="13.5" customHeight="1">
      <c r="A5" s="322"/>
      <c r="B5" s="76" t="s">
        <v>3</v>
      </c>
      <c r="C5" s="75"/>
      <c r="D5" s="324">
        <f>'A1'!C6</f>
        <v>0</v>
      </c>
      <c r="E5" s="325"/>
      <c r="F5" s="325"/>
      <c r="G5" s="326"/>
    </row>
    <row r="6" spans="1:7" s="26" customFormat="1" ht="14.25" customHeight="1">
      <c r="A6" s="323"/>
      <c r="B6" s="332" t="s">
        <v>38</v>
      </c>
      <c r="C6" s="333"/>
      <c r="D6" s="324">
        <f>'A1'!C7</f>
        <v>0</v>
      </c>
      <c r="E6" s="325"/>
      <c r="F6" s="325"/>
      <c r="G6" s="326"/>
    </row>
    <row r="7" spans="1:7" s="26" customFormat="1" ht="15" customHeight="1">
      <c r="A7" s="321" t="s">
        <v>5</v>
      </c>
      <c r="B7" s="77" t="s">
        <v>6</v>
      </c>
      <c r="C7" s="78"/>
      <c r="D7" s="324">
        <f>'A1'!C8</f>
        <v>0</v>
      </c>
      <c r="E7" s="325"/>
      <c r="F7" s="325"/>
      <c r="G7" s="326"/>
    </row>
    <row r="8" spans="1:7" s="26" customFormat="1" ht="15" customHeight="1">
      <c r="A8" s="322"/>
      <c r="B8" s="76" t="s">
        <v>2</v>
      </c>
      <c r="C8" s="78"/>
      <c r="D8" s="324">
        <f>'A1'!C9</f>
        <v>0</v>
      </c>
      <c r="E8" s="325"/>
      <c r="F8" s="325"/>
      <c r="G8" s="326"/>
    </row>
    <row r="9" spans="1:7" s="26" customFormat="1" ht="24.75" customHeight="1">
      <c r="A9" s="323"/>
      <c r="B9" s="327" t="s">
        <v>38</v>
      </c>
      <c r="C9" s="328"/>
      <c r="D9" s="324">
        <f>'A1'!C10</f>
        <v>0</v>
      </c>
      <c r="E9" s="325"/>
      <c r="F9" s="325"/>
      <c r="G9" s="326"/>
    </row>
    <row r="10" spans="1:7" ht="12.75" customHeight="1">
      <c r="A10" s="305" t="s">
        <v>25</v>
      </c>
      <c r="B10" s="306"/>
      <c r="C10" s="306"/>
      <c r="D10" s="306"/>
      <c r="E10" s="306"/>
      <c r="F10" s="306"/>
      <c r="G10" s="307"/>
    </row>
    <row r="11" spans="1:7" ht="12.75" customHeight="1">
      <c r="A11" s="277" t="s">
        <v>39</v>
      </c>
      <c r="B11" s="278"/>
      <c r="C11" s="278"/>
      <c r="D11" s="278"/>
      <c r="E11" s="278"/>
      <c r="F11" s="278"/>
      <c r="G11" s="279"/>
    </row>
    <row r="12" spans="1:7" ht="14.25" customHeight="1">
      <c r="A12" s="280" t="s">
        <v>40</v>
      </c>
      <c r="B12" s="281"/>
      <c r="C12" s="281"/>
      <c r="D12" s="281"/>
      <c r="E12" s="281"/>
      <c r="F12" s="281"/>
      <c r="G12" s="282"/>
    </row>
    <row r="13" spans="1:7" ht="0.75" customHeight="1">
      <c r="A13" s="280"/>
      <c r="B13" s="281"/>
      <c r="C13" s="281"/>
      <c r="D13" s="281"/>
      <c r="E13" s="281"/>
      <c r="F13" s="281"/>
      <c r="G13" s="282"/>
    </row>
    <row r="14" spans="1:7" ht="14.25" customHeight="1">
      <c r="A14" s="280" t="s">
        <v>41</v>
      </c>
      <c r="B14" s="281"/>
      <c r="C14" s="281"/>
      <c r="D14" s="281"/>
      <c r="E14" s="281"/>
      <c r="F14" s="281"/>
      <c r="G14" s="282"/>
    </row>
    <row r="15" spans="1:7" ht="20.25" customHeight="1">
      <c r="A15" s="280" t="s">
        <v>42</v>
      </c>
      <c r="B15" s="281"/>
      <c r="C15" s="281"/>
      <c r="D15" s="281"/>
      <c r="E15" s="281"/>
      <c r="F15" s="281"/>
      <c r="G15" s="282"/>
    </row>
    <row r="16" spans="1:7" ht="20.25" customHeight="1">
      <c r="A16" s="283" t="s">
        <v>100</v>
      </c>
      <c r="B16" s="284"/>
      <c r="C16" s="284"/>
      <c r="D16" s="284"/>
      <c r="E16" s="284"/>
      <c r="F16" s="284"/>
      <c r="G16" s="285"/>
    </row>
    <row r="17" spans="1:7" ht="13.5" customHeight="1">
      <c r="A17" s="308" t="s">
        <v>43</v>
      </c>
      <c r="B17" s="308"/>
      <c r="C17" s="308"/>
      <c r="D17" s="308"/>
      <c r="E17" s="308"/>
      <c r="F17" s="308"/>
      <c r="G17" s="308"/>
    </row>
    <row r="18" spans="1:7" ht="11.25" customHeight="1">
      <c r="A18" s="309" t="s">
        <v>44</v>
      </c>
      <c r="B18" s="310"/>
      <c r="C18" s="310"/>
      <c r="D18" s="310"/>
      <c r="E18" s="310"/>
      <c r="F18" s="310"/>
      <c r="G18" s="311"/>
    </row>
    <row r="19" spans="1:7" ht="14.25" customHeight="1">
      <c r="A19" s="315" t="s">
        <v>101</v>
      </c>
      <c r="B19" s="316"/>
      <c r="C19" s="316"/>
      <c r="D19" s="316"/>
      <c r="E19" s="316"/>
      <c r="F19" s="316"/>
      <c r="G19" s="317"/>
    </row>
    <row r="20" spans="1:7" ht="16.5" customHeight="1">
      <c r="A20" s="318" t="s">
        <v>102</v>
      </c>
      <c r="B20" s="319"/>
      <c r="C20" s="319"/>
      <c r="D20" s="319"/>
      <c r="E20" s="319"/>
      <c r="F20" s="319"/>
      <c r="G20" s="320"/>
    </row>
    <row r="21" spans="1:7" ht="26.25" customHeight="1">
      <c r="A21" s="312" t="s">
        <v>103</v>
      </c>
      <c r="B21" s="313"/>
      <c r="C21" s="313"/>
      <c r="D21" s="313"/>
      <c r="E21" s="313"/>
      <c r="F21" s="313"/>
      <c r="G21" s="314"/>
    </row>
    <row r="22" spans="1:7" ht="19.5" customHeight="1">
      <c r="A22" s="299" t="s">
        <v>104</v>
      </c>
      <c r="B22" s="300"/>
      <c r="C22" s="300"/>
      <c r="D22" s="300"/>
      <c r="E22" s="300"/>
      <c r="F22" s="300"/>
      <c r="G22" s="301"/>
    </row>
    <row r="23" spans="1:7" ht="12" customHeight="1">
      <c r="A23" s="302" t="s">
        <v>45</v>
      </c>
      <c r="B23" s="303"/>
      <c r="C23" s="303"/>
      <c r="D23" s="303"/>
      <c r="E23" s="303"/>
      <c r="F23" s="303"/>
      <c r="G23" s="304"/>
    </row>
    <row r="24" spans="1:7" ht="18" customHeight="1">
      <c r="A24" s="260" t="s">
        <v>46</v>
      </c>
      <c r="B24" s="261"/>
      <c r="C24" s="261"/>
      <c r="D24" s="261"/>
      <c r="E24" s="261"/>
      <c r="F24" s="261"/>
      <c r="G24" s="262"/>
    </row>
    <row r="25" spans="1:7" ht="12" customHeight="1">
      <c r="A25" s="37"/>
      <c r="B25" s="70" t="s">
        <v>105</v>
      </c>
      <c r="C25" s="70"/>
      <c r="D25" s="70"/>
      <c r="E25" s="70"/>
      <c r="F25" s="70"/>
      <c r="G25" s="71"/>
    </row>
    <row r="26" spans="1:7" ht="12" customHeight="1">
      <c r="A26" s="37"/>
      <c r="B26" s="70" t="s">
        <v>106</v>
      </c>
      <c r="C26" s="70"/>
      <c r="D26" s="70"/>
      <c r="E26" s="70"/>
      <c r="F26" s="70"/>
      <c r="G26" s="71"/>
    </row>
    <row r="27" spans="1:7" ht="12" customHeight="1">
      <c r="A27" s="37"/>
      <c r="B27" s="70" t="s">
        <v>107</v>
      </c>
      <c r="C27" s="70"/>
      <c r="D27" s="70"/>
      <c r="E27" s="70"/>
      <c r="F27" s="70"/>
      <c r="G27" s="71"/>
    </row>
    <row r="28" spans="1:7" ht="12" customHeight="1">
      <c r="A28" s="40"/>
      <c r="B28" s="72" t="s">
        <v>108</v>
      </c>
      <c r="C28" s="72"/>
      <c r="D28" s="72"/>
      <c r="E28" s="72"/>
      <c r="F28" s="72"/>
      <c r="G28" s="73"/>
    </row>
    <row r="29" spans="1:7" ht="7.5" hidden="1" customHeight="1">
      <c r="A29" s="19"/>
      <c r="B29" s="18"/>
      <c r="C29" s="18"/>
      <c r="D29" s="18"/>
      <c r="E29" s="18"/>
      <c r="F29" s="14"/>
      <c r="G29" s="15"/>
    </row>
    <row r="30" spans="1:7" ht="17.25" customHeight="1">
      <c r="A30" s="286" t="str">
        <f>'A1'!A11:E11</f>
        <v xml:space="preserve">PERIODO DE EVALUACIÓN    Desde :    Día ____ Mes _____ Año: ____      Hasta: Día ___ Mes ____ Año: ____ </v>
      </c>
      <c r="B30" s="287"/>
      <c r="C30" s="287"/>
      <c r="D30" s="287"/>
      <c r="E30" s="287"/>
      <c r="F30" s="287"/>
      <c r="G30" s="288"/>
    </row>
    <row r="31" spans="1:7" ht="13.5" customHeight="1">
      <c r="A31" s="289" t="s">
        <v>37</v>
      </c>
      <c r="B31" s="290"/>
      <c r="C31" s="290"/>
      <c r="D31" s="290"/>
      <c r="E31" s="290"/>
      <c r="F31" s="290"/>
      <c r="G31" s="291"/>
    </row>
    <row r="32" spans="1:7" ht="15.75" customHeight="1">
      <c r="A32" s="21" t="s">
        <v>47</v>
      </c>
      <c r="B32" s="20" t="s">
        <v>48</v>
      </c>
      <c r="C32" s="58" t="s">
        <v>71</v>
      </c>
      <c r="D32" s="20" t="s">
        <v>72</v>
      </c>
      <c r="E32" s="20" t="s">
        <v>73</v>
      </c>
      <c r="F32" s="20" t="s">
        <v>74</v>
      </c>
      <c r="G32" s="20" t="s">
        <v>49</v>
      </c>
    </row>
    <row r="33" spans="1:8" ht="162.75" customHeight="1">
      <c r="A33" s="292" t="s">
        <v>170</v>
      </c>
      <c r="B33" s="59" t="s">
        <v>174</v>
      </c>
      <c r="C33" s="24" t="s">
        <v>127</v>
      </c>
      <c r="D33" s="22" t="s">
        <v>128</v>
      </c>
      <c r="E33" s="22" t="s">
        <v>129</v>
      </c>
      <c r="F33" s="22" t="s">
        <v>130</v>
      </c>
      <c r="G33" s="60"/>
    </row>
    <row r="34" spans="1:8" ht="50.25" customHeight="1">
      <c r="A34" s="292"/>
      <c r="B34" s="79" t="s">
        <v>169</v>
      </c>
      <c r="C34" s="24" t="s">
        <v>127</v>
      </c>
      <c r="D34" s="22" t="s">
        <v>128</v>
      </c>
      <c r="E34" s="22" t="s">
        <v>129</v>
      </c>
      <c r="F34" s="22" t="s">
        <v>130</v>
      </c>
      <c r="G34" s="60"/>
    </row>
    <row r="35" spans="1:8" ht="56.25">
      <c r="A35" s="292"/>
      <c r="B35" s="23" t="s">
        <v>125</v>
      </c>
      <c r="C35" s="24" t="s">
        <v>131</v>
      </c>
      <c r="D35" s="22" t="s">
        <v>132</v>
      </c>
      <c r="E35" s="22" t="s">
        <v>133</v>
      </c>
      <c r="F35" s="22" t="s">
        <v>79</v>
      </c>
      <c r="G35" s="60"/>
    </row>
    <row r="36" spans="1:8" ht="54.75" customHeight="1">
      <c r="A36" s="292"/>
      <c r="B36" s="23" t="s">
        <v>117</v>
      </c>
      <c r="C36" s="24" t="s">
        <v>134</v>
      </c>
      <c r="D36" s="22" t="s">
        <v>135</v>
      </c>
      <c r="E36" s="22" t="s">
        <v>136</v>
      </c>
      <c r="F36" s="22" t="s">
        <v>137</v>
      </c>
      <c r="G36" s="60"/>
    </row>
    <row r="37" spans="1:8" ht="38.25" customHeight="1">
      <c r="A37" s="292"/>
      <c r="B37" s="294" t="s">
        <v>126</v>
      </c>
      <c r="C37" s="24" t="s">
        <v>134</v>
      </c>
      <c r="D37" s="22" t="s">
        <v>135</v>
      </c>
      <c r="E37" s="22" t="s">
        <v>136</v>
      </c>
      <c r="F37" s="22" t="s">
        <v>137</v>
      </c>
      <c r="G37" s="60"/>
    </row>
    <row r="38" spans="1:8" ht="19.5" customHeight="1">
      <c r="A38" s="293"/>
      <c r="B38" s="295"/>
      <c r="C38" s="296" t="s">
        <v>50</v>
      </c>
      <c r="D38" s="297"/>
      <c r="E38" s="297"/>
      <c r="F38" s="298"/>
      <c r="G38" s="61">
        <f>SUM(G33:G37)</f>
        <v>0</v>
      </c>
    </row>
    <row r="40" spans="1:8" ht="14.25" customHeight="1">
      <c r="C40" s="275" t="s">
        <v>109</v>
      </c>
      <c r="D40" s="275"/>
      <c r="E40" s="276" t="s">
        <v>110</v>
      </c>
      <c r="F40" s="276"/>
    </row>
    <row r="45" spans="1:8">
      <c r="H45" s="69"/>
    </row>
  </sheetData>
  <sheetProtection algorithmName="SHA-512" hashValue="PGkR8QMtg79saLvZW+FFsbVCxjmdz/vf3G7SbdW9HT2F0AEN7QW+WoYa6t2H+UJA7vi0/QgQRkVkzfsOKQodkQ==" saltValue="ZqG3xuGFXf8l5vtMmi9AdA==" spinCount="100000" sheet="1" objects="1" scenarios="1"/>
  <mergeCells count="34">
    <mergeCell ref="A1:C1"/>
    <mergeCell ref="D1:G1"/>
    <mergeCell ref="A3:A6"/>
    <mergeCell ref="D3:G3"/>
    <mergeCell ref="D4:G4"/>
    <mergeCell ref="D5:G5"/>
    <mergeCell ref="B6:C6"/>
    <mergeCell ref="D6:G6"/>
    <mergeCell ref="A7:A9"/>
    <mergeCell ref="D7:G7"/>
    <mergeCell ref="D8:G8"/>
    <mergeCell ref="B9:C9"/>
    <mergeCell ref="D9:G9"/>
    <mergeCell ref="A10:G10"/>
    <mergeCell ref="A17:G17"/>
    <mergeCell ref="A18:G18"/>
    <mergeCell ref="A21:G21"/>
    <mergeCell ref="A19:G19"/>
    <mergeCell ref="A20:G20"/>
    <mergeCell ref="C40:D40"/>
    <mergeCell ref="E40:F40"/>
    <mergeCell ref="A11:G11"/>
    <mergeCell ref="A12:G13"/>
    <mergeCell ref="A14:G14"/>
    <mergeCell ref="A15:G15"/>
    <mergeCell ref="A16:G16"/>
    <mergeCell ref="A30:G30"/>
    <mergeCell ref="A31:G31"/>
    <mergeCell ref="A33:A38"/>
    <mergeCell ref="B37:B38"/>
    <mergeCell ref="C38:F38"/>
    <mergeCell ref="A22:G22"/>
    <mergeCell ref="A23:G23"/>
    <mergeCell ref="A24:G24"/>
  </mergeCells>
  <conditionalFormatting sqref="D3:G9">
    <cfRule type="cellIs" dxfId="22" priority="4" operator="equal">
      <formula>0</formula>
    </cfRule>
  </conditionalFormatting>
  <conditionalFormatting sqref="G33:G37">
    <cfRule type="containsBlanks" dxfId="21" priority="1">
      <formula>LEN(TRIM(G33))=0</formula>
    </cfRule>
  </conditionalFormatting>
  <dataValidations count="4">
    <dataValidation type="whole" allowBlank="1" showInputMessage="1" showErrorMessage="1" sqref="G33:G34" xr:uid="{00000000-0002-0000-0300-000000000000}">
      <formula1>27</formula1>
      <formula2>267</formula2>
    </dataValidation>
    <dataValidation type="whole" allowBlank="1" showInputMessage="1" showErrorMessage="1" sqref="G36:G37" xr:uid="{00000000-0002-0000-0300-000001000000}">
      <formula1>13</formula1>
      <formula2>133</formula2>
    </dataValidation>
    <dataValidation type="whole" allowBlank="1" showInputMessage="1" showErrorMessage="1" sqref="G38" xr:uid="{00000000-0002-0000-0300-000002000000}">
      <formula1>100</formula1>
      <formula2>1000</formula2>
    </dataValidation>
    <dataValidation type="whole" allowBlank="1" showInputMessage="1" showErrorMessage="1" sqref="G35" xr:uid="{00000000-0002-0000-0300-000003000000}">
      <formula1>20</formula1>
      <formula2>200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57"/>
  <sheetViews>
    <sheetView showGridLines="0" topLeftCell="A22" zoomScaleNormal="100" zoomScaleSheetLayoutView="115" workbookViewId="0">
      <selection activeCell="B32" sqref="B32:G32"/>
    </sheetView>
  </sheetViews>
  <sheetFormatPr baseColWidth="10" defaultRowHeight="12.75"/>
  <cols>
    <col min="1" max="1" width="8" style="4" customWidth="1"/>
    <col min="2" max="2" width="45.85546875" style="4" customWidth="1"/>
    <col min="3" max="3" width="9.140625" style="4" customWidth="1"/>
    <col min="4" max="4" width="13" style="4" customWidth="1"/>
    <col min="5" max="5" width="8.5703125" style="4" customWidth="1"/>
    <col min="6" max="6" width="9.28515625" style="4" customWidth="1"/>
    <col min="7" max="9" width="11.42578125" style="4"/>
    <col min="10" max="21" width="0" style="4" hidden="1" customWidth="1"/>
    <col min="22" max="16384" width="11.42578125" style="4"/>
  </cols>
  <sheetData>
    <row r="1" spans="1:17" ht="3.75" customHeight="1"/>
    <row r="2" spans="1:17" ht="55.5" customHeight="1">
      <c r="A2" s="362" t="s">
        <v>124</v>
      </c>
      <c r="B2" s="362"/>
      <c r="C2" s="362"/>
      <c r="D2" s="362"/>
      <c r="E2" s="362"/>
      <c r="F2" s="362"/>
      <c r="G2" s="362"/>
    </row>
    <row r="3" spans="1:17" s="10" customFormat="1">
      <c r="A3" s="363" t="s">
        <v>47</v>
      </c>
      <c r="B3" s="364" t="s">
        <v>48</v>
      </c>
      <c r="C3" s="365" t="s">
        <v>51</v>
      </c>
      <c r="D3" s="366"/>
      <c r="E3" s="366"/>
      <c r="F3" s="366"/>
      <c r="G3" s="367" t="s">
        <v>49</v>
      </c>
    </row>
    <row r="4" spans="1:17" s="10" customFormat="1">
      <c r="A4" s="363"/>
      <c r="B4" s="364"/>
      <c r="C4" s="58" t="s">
        <v>71</v>
      </c>
      <c r="D4" s="20" t="s">
        <v>72</v>
      </c>
      <c r="E4" s="20" t="s">
        <v>73</v>
      </c>
      <c r="F4" s="20" t="s">
        <v>74</v>
      </c>
      <c r="G4" s="368"/>
      <c r="P4" s="10">
        <v>400</v>
      </c>
      <c r="Q4" s="10">
        <v>1000</v>
      </c>
    </row>
    <row r="5" spans="1:17" ht="40.5" customHeight="1">
      <c r="A5" s="247" t="s">
        <v>82</v>
      </c>
      <c r="B5" s="81" t="s">
        <v>165</v>
      </c>
      <c r="C5" s="34" t="s">
        <v>148</v>
      </c>
      <c r="D5" s="22" t="s">
        <v>80</v>
      </c>
      <c r="E5" s="22" t="s">
        <v>81</v>
      </c>
      <c r="F5" s="22" t="s">
        <v>149</v>
      </c>
      <c r="G5" s="82"/>
      <c r="J5" s="63" t="s">
        <v>111</v>
      </c>
      <c r="K5" s="64">
        <v>29</v>
      </c>
      <c r="L5" s="64">
        <v>30</v>
      </c>
      <c r="M5" s="64">
        <v>51</v>
      </c>
      <c r="N5" s="65">
        <v>52</v>
      </c>
      <c r="O5" s="65">
        <v>65</v>
      </c>
      <c r="P5" s="65">
        <v>66</v>
      </c>
      <c r="Q5" s="65">
        <v>80</v>
      </c>
    </row>
    <row r="6" spans="1:17" ht="38.25" customHeight="1">
      <c r="A6" s="233"/>
      <c r="B6" s="94" t="s">
        <v>166</v>
      </c>
      <c r="C6" s="34" t="s">
        <v>148</v>
      </c>
      <c r="D6" s="22" t="s">
        <v>80</v>
      </c>
      <c r="E6" s="22" t="s">
        <v>81</v>
      </c>
      <c r="F6" s="22" t="s">
        <v>149</v>
      </c>
      <c r="G6" s="82"/>
      <c r="J6" s="63" t="s">
        <v>111</v>
      </c>
      <c r="K6" s="64">
        <v>29</v>
      </c>
      <c r="L6" s="64">
        <v>30</v>
      </c>
      <c r="M6" s="64">
        <v>51</v>
      </c>
      <c r="N6" s="65">
        <v>52</v>
      </c>
      <c r="O6" s="65">
        <v>65</v>
      </c>
      <c r="P6" s="65">
        <v>66</v>
      </c>
      <c r="Q6" s="65">
        <v>80</v>
      </c>
    </row>
    <row r="7" spans="1:17" ht="34.5" customHeight="1">
      <c r="A7" s="233"/>
      <c r="B7" s="81" t="s">
        <v>147</v>
      </c>
      <c r="C7" s="34" t="s">
        <v>150</v>
      </c>
      <c r="D7" s="22" t="s">
        <v>80</v>
      </c>
      <c r="E7" s="22" t="s">
        <v>81</v>
      </c>
      <c r="F7" s="22" t="s">
        <v>151</v>
      </c>
      <c r="G7" s="82"/>
      <c r="J7" s="63" t="s">
        <v>111</v>
      </c>
      <c r="K7" s="64">
        <v>29</v>
      </c>
      <c r="L7" s="64">
        <v>30</v>
      </c>
      <c r="M7" s="64">
        <v>51</v>
      </c>
      <c r="N7" s="65">
        <v>52</v>
      </c>
      <c r="O7" s="65">
        <v>65</v>
      </c>
      <c r="P7" s="65">
        <v>66</v>
      </c>
      <c r="Q7" s="65">
        <v>80</v>
      </c>
    </row>
    <row r="8" spans="1:17" ht="29.25" customHeight="1">
      <c r="A8" s="233"/>
      <c r="B8" s="81" t="s">
        <v>167</v>
      </c>
      <c r="C8" s="34" t="s">
        <v>87</v>
      </c>
      <c r="D8" s="22" t="s">
        <v>88</v>
      </c>
      <c r="E8" s="22" t="s">
        <v>152</v>
      </c>
      <c r="F8" s="22" t="s">
        <v>153</v>
      </c>
      <c r="G8" s="82"/>
      <c r="J8" s="63" t="s">
        <v>112</v>
      </c>
      <c r="K8" s="64">
        <v>21</v>
      </c>
      <c r="L8" s="64">
        <v>22</v>
      </c>
      <c r="M8" s="64">
        <v>38</v>
      </c>
      <c r="N8" s="65">
        <v>39</v>
      </c>
      <c r="O8" s="65">
        <v>49</v>
      </c>
      <c r="P8" s="65">
        <v>50</v>
      </c>
      <c r="Q8" s="65">
        <v>60</v>
      </c>
    </row>
    <row r="9" spans="1:17" ht="25.5" customHeight="1">
      <c r="A9" s="233"/>
      <c r="B9" s="121" t="s">
        <v>168</v>
      </c>
      <c r="C9" s="127" t="s">
        <v>87</v>
      </c>
      <c r="D9" s="127" t="s">
        <v>88</v>
      </c>
      <c r="E9" s="127" t="s">
        <v>152</v>
      </c>
      <c r="F9" s="127" t="s">
        <v>153</v>
      </c>
      <c r="G9" s="128"/>
      <c r="J9" s="63" t="s">
        <v>112</v>
      </c>
      <c r="K9" s="64">
        <v>21</v>
      </c>
      <c r="L9" s="64">
        <v>22</v>
      </c>
      <c r="M9" s="64">
        <v>38</v>
      </c>
      <c r="N9" s="65">
        <v>39</v>
      </c>
      <c r="O9" s="65">
        <v>49</v>
      </c>
      <c r="P9" s="65">
        <v>50</v>
      </c>
      <c r="Q9" s="65">
        <v>60</v>
      </c>
    </row>
    <row r="10" spans="1:17" ht="15.75" customHeight="1">
      <c r="A10" s="248"/>
      <c r="B10" s="369" t="s">
        <v>190</v>
      </c>
      <c r="C10" s="369"/>
      <c r="D10" s="369"/>
      <c r="E10" s="369"/>
      <c r="F10" s="369"/>
      <c r="G10" s="80">
        <f>SUM(G5:G9)</f>
        <v>0</v>
      </c>
      <c r="J10" s="62"/>
      <c r="K10" s="62"/>
      <c r="L10" s="62"/>
      <c r="M10" s="62"/>
      <c r="N10" s="62"/>
      <c r="O10" s="62"/>
      <c r="P10" s="62"/>
      <c r="Q10" s="62"/>
    </row>
    <row r="11" spans="1:17" ht="15.75" customHeight="1">
      <c r="A11" s="372" t="s">
        <v>37</v>
      </c>
      <c r="B11" s="372"/>
      <c r="C11" s="372"/>
      <c r="D11" s="372"/>
      <c r="E11" s="372"/>
      <c r="F11" s="372"/>
      <c r="G11" s="372"/>
      <c r="J11" s="62"/>
      <c r="K11" s="62"/>
      <c r="L11" s="62"/>
      <c r="M11" s="62"/>
      <c r="N11" s="62"/>
      <c r="O11" s="62"/>
      <c r="P11" s="62"/>
      <c r="Q11" s="62"/>
    </row>
    <row r="12" spans="1:17" ht="15.75" customHeight="1">
      <c r="A12" s="363" t="s">
        <v>47</v>
      </c>
      <c r="B12" s="373" t="s">
        <v>48</v>
      </c>
      <c r="C12" s="374" t="s">
        <v>51</v>
      </c>
      <c r="D12" s="375"/>
      <c r="E12" s="375"/>
      <c r="F12" s="376"/>
      <c r="G12" s="377" t="s">
        <v>49</v>
      </c>
      <c r="J12" s="62"/>
      <c r="K12" s="62"/>
      <c r="L12" s="62"/>
      <c r="M12" s="62"/>
      <c r="N12" s="62"/>
      <c r="O12" s="62"/>
      <c r="P12" s="62"/>
      <c r="Q12" s="62"/>
    </row>
    <row r="13" spans="1:17" ht="15.75" customHeight="1">
      <c r="A13" s="363"/>
      <c r="B13" s="373"/>
      <c r="C13" s="32" t="s">
        <v>138</v>
      </c>
      <c r="D13" s="32" t="s">
        <v>139</v>
      </c>
      <c r="E13" s="32" t="s">
        <v>140</v>
      </c>
      <c r="F13" s="32" t="s">
        <v>141</v>
      </c>
      <c r="G13" s="378"/>
      <c r="J13" s="62"/>
      <c r="K13" s="62"/>
      <c r="L13" s="62"/>
      <c r="M13" s="62"/>
      <c r="N13" s="62"/>
      <c r="O13" s="62"/>
      <c r="P13" s="62"/>
      <c r="Q13" s="62"/>
    </row>
    <row r="14" spans="1:17" ht="27">
      <c r="A14" s="379" t="s">
        <v>32</v>
      </c>
      <c r="B14" s="81" t="s">
        <v>142</v>
      </c>
      <c r="C14" s="34" t="s">
        <v>154</v>
      </c>
      <c r="D14" s="22" t="s">
        <v>80</v>
      </c>
      <c r="E14" s="22" t="s">
        <v>155</v>
      </c>
      <c r="F14" s="22" t="s">
        <v>156</v>
      </c>
      <c r="G14" s="82"/>
      <c r="J14" s="62"/>
      <c r="K14" s="62"/>
      <c r="L14" s="62"/>
      <c r="M14" s="62"/>
      <c r="N14" s="62"/>
      <c r="O14" s="62"/>
      <c r="P14" s="62"/>
      <c r="Q14" s="62"/>
    </row>
    <row r="15" spans="1:17" ht="27">
      <c r="A15" s="379"/>
      <c r="B15" s="83" t="s">
        <v>143</v>
      </c>
      <c r="C15" s="34" t="s">
        <v>154</v>
      </c>
      <c r="D15" s="22" t="s">
        <v>80</v>
      </c>
      <c r="E15" s="22" t="s">
        <v>155</v>
      </c>
      <c r="F15" s="22" t="s">
        <v>156</v>
      </c>
      <c r="G15" s="82"/>
      <c r="J15" s="62"/>
      <c r="K15" s="62"/>
      <c r="L15" s="62"/>
      <c r="M15" s="62"/>
      <c r="N15" s="62"/>
      <c r="O15" s="62"/>
      <c r="P15" s="62"/>
      <c r="Q15" s="62"/>
    </row>
    <row r="16" spans="1:17" ht="27">
      <c r="A16" s="379"/>
      <c r="B16" s="84" t="s">
        <v>144</v>
      </c>
      <c r="C16" s="34" t="s">
        <v>154</v>
      </c>
      <c r="D16" s="22" t="s">
        <v>80</v>
      </c>
      <c r="E16" s="22" t="s">
        <v>155</v>
      </c>
      <c r="F16" s="22" t="s">
        <v>156</v>
      </c>
      <c r="G16" s="82"/>
      <c r="J16" s="62"/>
      <c r="K16" s="62"/>
      <c r="L16" s="62"/>
      <c r="M16" s="62"/>
      <c r="N16" s="62"/>
      <c r="O16" s="62"/>
      <c r="P16" s="62"/>
      <c r="Q16" s="62"/>
    </row>
    <row r="17" spans="1:77" ht="27">
      <c r="A17" s="379"/>
      <c r="B17" s="117" t="s">
        <v>145</v>
      </c>
      <c r="C17" s="127" t="s">
        <v>157</v>
      </c>
      <c r="D17" s="127" t="s">
        <v>158</v>
      </c>
      <c r="E17" s="127" t="s">
        <v>159</v>
      </c>
      <c r="F17" s="127" t="s">
        <v>160</v>
      </c>
      <c r="G17" s="128"/>
      <c r="J17" s="62"/>
      <c r="K17" s="62"/>
      <c r="L17" s="62"/>
      <c r="M17" s="62"/>
      <c r="N17" s="62"/>
      <c r="O17" s="62"/>
      <c r="P17" s="62"/>
      <c r="Q17" s="62"/>
    </row>
    <row r="18" spans="1:77" ht="14.25" customHeight="1">
      <c r="A18" s="379"/>
      <c r="B18" s="369" t="s">
        <v>191</v>
      </c>
      <c r="C18" s="369"/>
      <c r="D18" s="369"/>
      <c r="E18" s="369"/>
      <c r="F18" s="369"/>
      <c r="G18" s="80">
        <f>SUM(G14:G17)</f>
        <v>0</v>
      </c>
      <c r="J18" s="62">
        <f t="shared" ref="J18:Q19" si="0">($Q$4*J7)/$P$4</f>
        <v>20</v>
      </c>
      <c r="K18" s="62">
        <f t="shared" si="0"/>
        <v>72.5</v>
      </c>
      <c r="L18" s="62">
        <f t="shared" si="0"/>
        <v>75</v>
      </c>
      <c r="M18" s="62">
        <f t="shared" si="0"/>
        <v>127.5</v>
      </c>
      <c r="N18" s="62">
        <f t="shared" si="0"/>
        <v>130</v>
      </c>
      <c r="O18" s="62">
        <f t="shared" si="0"/>
        <v>162.5</v>
      </c>
      <c r="P18" s="62">
        <f t="shared" si="0"/>
        <v>165</v>
      </c>
      <c r="Q18" s="62">
        <f t="shared" si="0"/>
        <v>200</v>
      </c>
    </row>
    <row r="19" spans="1:77" ht="18.75" customHeight="1">
      <c r="A19" s="380" t="s">
        <v>146</v>
      </c>
      <c r="B19" s="380"/>
      <c r="C19" s="380"/>
      <c r="D19" s="380"/>
      <c r="E19" s="380"/>
      <c r="F19" s="380"/>
      <c r="G19" s="85">
        <f>G18+G10+[1]A.3!G46</f>
        <v>0</v>
      </c>
      <c r="J19" s="62">
        <f t="shared" si="0"/>
        <v>15</v>
      </c>
      <c r="K19" s="62">
        <f t="shared" si="0"/>
        <v>52.5</v>
      </c>
      <c r="L19" s="62">
        <f t="shared" si="0"/>
        <v>55</v>
      </c>
      <c r="M19" s="62">
        <f t="shared" si="0"/>
        <v>95</v>
      </c>
      <c r="N19" s="62">
        <f t="shared" si="0"/>
        <v>97.5</v>
      </c>
      <c r="O19" s="62">
        <f t="shared" si="0"/>
        <v>122.5</v>
      </c>
      <c r="P19" s="62">
        <f t="shared" si="0"/>
        <v>125</v>
      </c>
      <c r="Q19" s="62">
        <f t="shared" si="0"/>
        <v>150</v>
      </c>
    </row>
    <row r="20" spans="1:77" ht="15" customHeight="1">
      <c r="A20" s="344"/>
      <c r="B20" s="344"/>
      <c r="C20" s="344"/>
      <c r="D20" s="344"/>
      <c r="E20" s="344"/>
      <c r="F20" s="344"/>
      <c r="G20" s="344"/>
      <c r="J20" s="4">
        <v>20</v>
      </c>
      <c r="K20" s="4">
        <v>73</v>
      </c>
      <c r="L20" s="4">
        <v>74</v>
      </c>
      <c r="M20" s="4">
        <v>128</v>
      </c>
      <c r="N20" s="4">
        <v>129</v>
      </c>
      <c r="O20" s="4">
        <v>163</v>
      </c>
      <c r="P20" s="4">
        <v>164</v>
      </c>
      <c r="Q20" s="4">
        <v>200</v>
      </c>
    </row>
    <row r="21" spans="1:77" ht="15" customHeight="1">
      <c r="A21" s="370" t="s">
        <v>52</v>
      </c>
      <c r="B21" s="370"/>
      <c r="C21" s="370"/>
      <c r="D21" s="370"/>
      <c r="E21" s="370"/>
      <c r="F21" s="370"/>
      <c r="G21" s="371"/>
      <c r="J21" s="4">
        <v>20</v>
      </c>
      <c r="K21" s="4">
        <v>73</v>
      </c>
      <c r="L21" s="4">
        <v>74</v>
      </c>
      <c r="M21" s="4">
        <v>128</v>
      </c>
      <c r="N21" s="4">
        <v>129</v>
      </c>
      <c r="O21" s="4">
        <v>163</v>
      </c>
      <c r="P21" s="4">
        <v>164</v>
      </c>
      <c r="Q21" s="4">
        <v>200</v>
      </c>
    </row>
    <row r="22" spans="1:77" ht="17.25" customHeight="1">
      <c r="A22" s="35" t="s">
        <v>91</v>
      </c>
      <c r="B22" s="36"/>
      <c r="C22" s="352">
        <f>'A1.1'!F14</f>
        <v>0</v>
      </c>
      <c r="D22" s="357">
        <v>0.8</v>
      </c>
      <c r="E22" s="36"/>
      <c r="F22" s="355">
        <f>SUM(C22*D22)</f>
        <v>0</v>
      </c>
      <c r="G22" s="350">
        <f>F22+F24+F26</f>
        <v>0</v>
      </c>
      <c r="J22" s="4">
        <v>20</v>
      </c>
      <c r="K22" s="4">
        <v>73</v>
      </c>
      <c r="L22" s="4">
        <v>74</v>
      </c>
      <c r="M22" s="4">
        <v>128</v>
      </c>
      <c r="N22" s="4">
        <v>129</v>
      </c>
      <c r="O22" s="4">
        <v>163</v>
      </c>
      <c r="P22" s="4">
        <v>164</v>
      </c>
      <c r="Q22" s="4">
        <v>200</v>
      </c>
    </row>
    <row r="23" spans="1:77" ht="21" customHeight="1">
      <c r="A23" s="37" t="s">
        <v>161</v>
      </c>
      <c r="B23" s="31"/>
      <c r="C23" s="353"/>
      <c r="D23" s="353"/>
      <c r="E23" s="31"/>
      <c r="F23" s="358"/>
      <c r="G23" s="350"/>
      <c r="J23" s="4">
        <v>15</v>
      </c>
      <c r="K23" s="4">
        <v>53</v>
      </c>
      <c r="L23" s="4">
        <v>54</v>
      </c>
      <c r="M23" s="4">
        <v>95</v>
      </c>
      <c r="N23" s="4">
        <v>96</v>
      </c>
      <c r="O23" s="4">
        <v>123</v>
      </c>
      <c r="P23" s="4">
        <v>124</v>
      </c>
      <c r="Q23" s="4">
        <v>150</v>
      </c>
    </row>
    <row r="24" spans="1:77">
      <c r="A24" s="37" t="s">
        <v>92</v>
      </c>
      <c r="B24" s="31"/>
      <c r="C24" s="352">
        <f>'A3'!G38</f>
        <v>0</v>
      </c>
      <c r="D24" s="354">
        <v>0.1</v>
      </c>
      <c r="E24" s="31"/>
      <c r="F24" s="355">
        <f>SUM(C24*D24)</f>
        <v>0</v>
      </c>
      <c r="G24" s="350"/>
      <c r="J24" s="4">
        <v>15</v>
      </c>
      <c r="K24" s="4">
        <v>53</v>
      </c>
      <c r="L24" s="4">
        <v>54</v>
      </c>
      <c r="M24" s="4">
        <v>95</v>
      </c>
      <c r="N24" s="4">
        <v>96</v>
      </c>
      <c r="O24" s="4">
        <v>123</v>
      </c>
      <c r="P24" s="4">
        <v>124</v>
      </c>
      <c r="Q24" s="4">
        <v>150</v>
      </c>
    </row>
    <row r="25" spans="1:77">
      <c r="A25" s="37" t="s">
        <v>162</v>
      </c>
      <c r="B25" s="31"/>
      <c r="C25" s="353"/>
      <c r="D25" s="353"/>
      <c r="E25" s="31"/>
      <c r="F25" s="356"/>
      <c r="G25" s="350"/>
      <c r="J25" s="4">
        <v>10</v>
      </c>
      <c r="K25" s="4">
        <v>35</v>
      </c>
      <c r="L25" s="4">
        <v>36</v>
      </c>
      <c r="M25" s="4">
        <v>63</v>
      </c>
      <c r="N25" s="4">
        <v>64</v>
      </c>
      <c r="O25" s="4">
        <v>80</v>
      </c>
      <c r="P25" s="4">
        <v>81</v>
      </c>
      <c r="Q25" s="4">
        <v>100</v>
      </c>
    </row>
    <row r="26" spans="1:77">
      <c r="A26" s="37" t="s">
        <v>93</v>
      </c>
      <c r="B26" s="31"/>
      <c r="C26" s="352">
        <f>G19</f>
        <v>0</v>
      </c>
      <c r="D26" s="354">
        <v>0.1</v>
      </c>
      <c r="E26" s="31"/>
      <c r="F26" s="355">
        <f>SUM(C26*D26)</f>
        <v>0</v>
      </c>
      <c r="G26" s="350"/>
      <c r="J26" s="4">
        <f>SUM(J20:J25)</f>
        <v>100</v>
      </c>
      <c r="K26" s="4">
        <f>SUM(K20:K25)</f>
        <v>360</v>
      </c>
      <c r="L26" s="4">
        <f t="shared" ref="L26:Q26" si="1">SUM(L20:L25)</f>
        <v>366</v>
      </c>
      <c r="M26" s="4">
        <f t="shared" si="1"/>
        <v>637</v>
      </c>
      <c r="N26" s="4">
        <f t="shared" si="1"/>
        <v>643</v>
      </c>
      <c r="O26" s="4">
        <f t="shared" si="1"/>
        <v>815</v>
      </c>
      <c r="P26" s="4">
        <f t="shared" si="1"/>
        <v>821</v>
      </c>
      <c r="Q26" s="4">
        <f t="shared" si="1"/>
        <v>1000</v>
      </c>
    </row>
    <row r="27" spans="1:77" ht="15.75" customHeight="1" thickBot="1">
      <c r="A27" s="37" t="s">
        <v>163</v>
      </c>
      <c r="B27" s="31"/>
      <c r="C27" s="353"/>
      <c r="D27" s="353"/>
      <c r="E27" s="31"/>
      <c r="F27" s="356"/>
      <c r="G27" s="351"/>
    </row>
    <row r="28" spans="1:77" ht="13.5" thickBot="1">
      <c r="A28" s="37"/>
      <c r="B28" s="31"/>
      <c r="C28" s="31"/>
      <c r="D28" s="31"/>
      <c r="E28" s="31"/>
      <c r="F28" s="348" t="str">
        <f>IF(G22&lt;=650,"NO SATISFACTORIO",IF(G22&lt;=799,"SATISFACTORIO",IF(G22&lt;=949,"DESTACADO",IF(G22&lt;=1000,"SOBRESALIENTE"))))</f>
        <v>NO SATISFACTORIO</v>
      </c>
      <c r="G28" s="349"/>
      <c r="BJ28" s="4" t="s">
        <v>76</v>
      </c>
      <c r="BK28" s="4" t="s">
        <v>77</v>
      </c>
      <c r="BL28" s="4" t="s">
        <v>78</v>
      </c>
      <c r="BM28" s="4" t="s">
        <v>79</v>
      </c>
    </row>
    <row r="29" spans="1:77">
      <c r="A29" s="337" t="s">
        <v>53</v>
      </c>
      <c r="B29" s="338"/>
      <c r="C29" s="338"/>
      <c r="D29" s="338"/>
      <c r="E29" s="338"/>
      <c r="F29" s="338"/>
      <c r="G29" s="339"/>
      <c r="BJ29" s="4" t="s">
        <v>76</v>
      </c>
      <c r="BK29" s="4" t="s">
        <v>77</v>
      </c>
      <c r="BL29" s="4" t="s">
        <v>78</v>
      </c>
      <c r="BM29" s="4" t="s">
        <v>79</v>
      </c>
      <c r="BV29" s="68"/>
      <c r="BW29" s="68"/>
      <c r="BX29" s="68"/>
      <c r="BY29" s="68"/>
    </row>
    <row r="30" spans="1:77" ht="15.75" customHeight="1">
      <c r="A30" s="340" t="s">
        <v>54</v>
      </c>
      <c r="B30" s="257"/>
      <c r="C30" s="257"/>
      <c r="D30" s="257"/>
      <c r="E30" s="257"/>
      <c r="F30" s="257"/>
      <c r="G30" s="258"/>
      <c r="BJ30" s="4" t="s">
        <v>76</v>
      </c>
      <c r="BK30" s="4" t="s">
        <v>77</v>
      </c>
      <c r="BL30" s="4" t="s">
        <v>78</v>
      </c>
      <c r="BM30" s="4" t="s">
        <v>79</v>
      </c>
      <c r="BV30" s="154"/>
      <c r="BW30" s="154"/>
      <c r="BX30" s="154" t="s">
        <v>211</v>
      </c>
      <c r="BY30" s="154"/>
    </row>
    <row r="31" spans="1:77">
      <c r="A31" s="66" t="s">
        <v>55</v>
      </c>
      <c r="B31" s="341"/>
      <c r="C31" s="341"/>
      <c r="D31" s="341"/>
      <c r="E31" s="341"/>
      <c r="F31" s="341"/>
      <c r="G31" s="342"/>
      <c r="BJ31" s="4" t="s">
        <v>83</v>
      </c>
      <c r="BK31" s="4" t="s">
        <v>84</v>
      </c>
      <c r="BL31" s="4" t="s">
        <v>85</v>
      </c>
      <c r="BM31" s="4" t="s">
        <v>86</v>
      </c>
      <c r="BV31" s="154" t="s">
        <v>212</v>
      </c>
      <c r="BW31" s="154"/>
      <c r="BX31" s="154" t="s">
        <v>213</v>
      </c>
      <c r="BY31" s="154"/>
    </row>
    <row r="32" spans="1:77" ht="15" customHeight="1">
      <c r="A32" s="66" t="s">
        <v>56</v>
      </c>
      <c r="B32" s="341"/>
      <c r="C32" s="341"/>
      <c r="D32" s="341"/>
      <c r="E32" s="341"/>
      <c r="F32" s="341"/>
      <c r="G32" s="342"/>
      <c r="BV32" s="154" t="s">
        <v>214</v>
      </c>
      <c r="BW32" s="154"/>
      <c r="BX32" s="154" t="s">
        <v>215</v>
      </c>
      <c r="BY32" s="154"/>
    </row>
    <row r="33" spans="1:77" ht="15" customHeight="1">
      <c r="A33" s="66" t="s">
        <v>210</v>
      </c>
      <c r="B33" s="341"/>
      <c r="C33" s="341"/>
      <c r="D33" s="341"/>
      <c r="E33" s="341"/>
      <c r="F33" s="341"/>
      <c r="G33" s="342"/>
      <c r="BV33" s="154" t="s">
        <v>216</v>
      </c>
      <c r="BW33" s="154"/>
      <c r="BX33" s="154" t="s">
        <v>217</v>
      </c>
      <c r="BY33" s="154"/>
    </row>
    <row r="34" spans="1:77" ht="15" customHeight="1">
      <c r="A34" s="334" t="s">
        <v>57</v>
      </c>
      <c r="B34" s="335"/>
      <c r="C34" s="335"/>
      <c r="D34" s="335"/>
      <c r="E34" s="335"/>
      <c r="F34" s="335"/>
      <c r="G34" s="336"/>
      <c r="BJ34" s="67" t="s">
        <v>87</v>
      </c>
      <c r="BK34" s="4" t="s">
        <v>88</v>
      </c>
      <c r="BL34" s="4" t="s">
        <v>89</v>
      </c>
      <c r="BM34" s="4" t="s">
        <v>90</v>
      </c>
      <c r="BV34" s="154" t="s">
        <v>218</v>
      </c>
      <c r="BW34" s="154"/>
      <c r="BX34" s="154" t="s">
        <v>219</v>
      </c>
      <c r="BY34" s="154"/>
    </row>
    <row r="35" spans="1:77">
      <c r="A35" s="66" t="s">
        <v>55</v>
      </c>
      <c r="B35" s="341"/>
      <c r="C35" s="341"/>
      <c r="D35" s="341"/>
      <c r="E35" s="341"/>
      <c r="F35" s="341"/>
      <c r="G35" s="342"/>
      <c r="BV35" s="154" t="s">
        <v>220</v>
      </c>
      <c r="BW35" s="154"/>
      <c r="BX35" s="154" t="s">
        <v>221</v>
      </c>
      <c r="BY35" s="154"/>
    </row>
    <row r="36" spans="1:77">
      <c r="A36" s="66" t="s">
        <v>56</v>
      </c>
      <c r="B36" s="341"/>
      <c r="C36" s="341"/>
      <c r="D36" s="341"/>
      <c r="E36" s="341"/>
      <c r="F36" s="341"/>
      <c r="G36" s="342"/>
      <c r="BV36" s="154" t="s">
        <v>222</v>
      </c>
      <c r="BW36" s="154"/>
      <c r="BX36" s="154" t="s">
        <v>223</v>
      </c>
      <c r="BY36" s="154"/>
    </row>
    <row r="37" spans="1:77">
      <c r="A37" s="66" t="s">
        <v>210</v>
      </c>
      <c r="B37" s="341"/>
      <c r="C37" s="341"/>
      <c r="D37" s="341"/>
      <c r="E37" s="341"/>
      <c r="F37" s="341"/>
      <c r="G37" s="342"/>
      <c r="BV37" s="154" t="s">
        <v>224</v>
      </c>
      <c r="BW37" s="154"/>
      <c r="BX37" s="154" t="s">
        <v>225</v>
      </c>
      <c r="BY37" s="154"/>
    </row>
    <row r="38" spans="1:77" ht="18.75" customHeight="1">
      <c r="A38" s="334" t="s">
        <v>58</v>
      </c>
      <c r="B38" s="335"/>
      <c r="C38" s="335"/>
      <c r="D38" s="335"/>
      <c r="E38" s="335"/>
      <c r="F38" s="335"/>
      <c r="G38" s="336"/>
      <c r="BV38" s="154" t="s">
        <v>226</v>
      </c>
      <c r="BW38" s="154"/>
      <c r="BX38" s="154" t="s">
        <v>227</v>
      </c>
      <c r="BY38" s="154"/>
    </row>
    <row r="39" spans="1:77" ht="11.25" customHeight="1">
      <c r="A39" s="110" t="s">
        <v>55</v>
      </c>
      <c r="B39" s="341"/>
      <c r="C39" s="341"/>
      <c r="D39" s="341"/>
      <c r="E39" s="341"/>
      <c r="F39" s="341"/>
      <c r="G39" s="342"/>
      <c r="BV39" s="154" t="s">
        <v>228</v>
      </c>
      <c r="BW39" s="154"/>
      <c r="BX39" s="154" t="s">
        <v>229</v>
      </c>
      <c r="BY39" s="154"/>
    </row>
    <row r="40" spans="1:77">
      <c r="A40" s="66" t="s">
        <v>56</v>
      </c>
      <c r="B40" s="359"/>
      <c r="C40" s="359"/>
      <c r="D40" s="359"/>
      <c r="E40" s="359"/>
      <c r="F40" s="359"/>
      <c r="G40" s="360"/>
      <c r="BV40" s="154" t="s">
        <v>230</v>
      </c>
      <c r="BW40" s="154"/>
      <c r="BX40" s="154"/>
      <c r="BY40" s="154"/>
    </row>
    <row r="41" spans="1:77" ht="17.25" customHeight="1">
      <c r="A41" s="343" t="s">
        <v>231</v>
      </c>
      <c r="B41" s="344"/>
      <c r="C41" s="344"/>
      <c r="D41" s="344"/>
      <c r="E41" s="344"/>
      <c r="F41" s="344"/>
      <c r="G41" s="345"/>
      <c r="BV41" s="154"/>
      <c r="BW41" s="154"/>
      <c r="BX41" s="154"/>
      <c r="BY41" s="154"/>
    </row>
    <row r="42" spans="1:77">
      <c r="A42" s="37"/>
      <c r="B42" s="346" t="s">
        <v>232</v>
      </c>
      <c r="C42" s="346"/>
      <c r="D42" s="346"/>
      <c r="E42" s="346"/>
      <c r="F42" s="346"/>
      <c r="G42" s="347"/>
      <c r="BV42" s="154"/>
      <c r="BW42" s="154"/>
      <c r="BX42" s="154"/>
      <c r="BY42" s="154"/>
    </row>
    <row r="43" spans="1:77">
      <c r="A43" s="37"/>
      <c r="B43" s="341"/>
      <c r="C43" s="341"/>
      <c r="D43" s="341"/>
      <c r="E43" s="341"/>
      <c r="F43" s="341"/>
      <c r="G43" s="342"/>
      <c r="BV43" s="154"/>
      <c r="BW43" s="154"/>
      <c r="BX43" s="154"/>
      <c r="BY43" s="154"/>
    </row>
    <row r="44" spans="1:77">
      <c r="A44" s="37"/>
      <c r="B44" s="273" t="s">
        <v>233</v>
      </c>
      <c r="C44" s="361"/>
      <c r="D44" s="361"/>
      <c r="E44" s="361"/>
      <c r="F44" s="361"/>
      <c r="G44" s="274"/>
      <c r="BV44" s="154"/>
      <c r="BW44" s="154"/>
      <c r="BX44" s="154"/>
      <c r="BY44" s="154"/>
    </row>
    <row r="45" spans="1:77">
      <c r="A45" s="37"/>
      <c r="B45" s="341"/>
      <c r="C45" s="341"/>
      <c r="D45" s="341"/>
      <c r="E45" s="341"/>
      <c r="F45" s="341"/>
      <c r="G45" s="342"/>
      <c r="BV45" s="154"/>
      <c r="BW45" s="154"/>
      <c r="BX45" s="154"/>
      <c r="BY45" s="154"/>
    </row>
    <row r="46" spans="1:77">
      <c r="A46" s="37"/>
      <c r="B46" s="155" t="s">
        <v>234</v>
      </c>
      <c r="C46" s="160"/>
      <c r="D46" s="160"/>
      <c r="E46" s="160"/>
      <c r="F46" s="160"/>
      <c r="G46" s="156"/>
      <c r="BV46" s="154"/>
      <c r="BW46" s="154"/>
      <c r="BX46" s="154"/>
      <c r="BY46" s="154"/>
    </row>
    <row r="47" spans="1:77">
      <c r="A47" s="37"/>
      <c r="B47" s="341"/>
      <c r="C47" s="341"/>
      <c r="D47" s="341"/>
      <c r="E47" s="341"/>
      <c r="F47" s="341"/>
      <c r="G47" s="342"/>
      <c r="BV47" s="154"/>
      <c r="BW47" s="154"/>
      <c r="BX47" s="154"/>
      <c r="BY47" s="154"/>
    </row>
    <row r="48" spans="1:77" ht="15.75" customHeight="1">
      <c r="A48" s="37"/>
      <c r="B48" s="31"/>
      <c r="C48" s="31"/>
      <c r="D48" s="31"/>
      <c r="E48" s="31"/>
      <c r="F48" s="31"/>
      <c r="G48" s="39"/>
      <c r="BV48" s="154" t="s">
        <v>229</v>
      </c>
      <c r="BW48" s="154"/>
      <c r="BX48" s="154"/>
      <c r="BY48" s="154"/>
    </row>
    <row r="49" spans="1:7" ht="23.25" customHeight="1">
      <c r="A49" s="260" t="s">
        <v>59</v>
      </c>
      <c r="B49" s="261"/>
      <c r="C49" s="261"/>
      <c r="D49" s="261"/>
      <c r="E49" s="261"/>
      <c r="F49" s="261"/>
      <c r="G49" s="262"/>
    </row>
    <row r="50" spans="1:7" ht="24.75" customHeight="1">
      <c r="A50" s="131"/>
      <c r="B50" s="132"/>
      <c r="C50" s="132"/>
      <c r="D50" s="132"/>
      <c r="E50" s="132"/>
      <c r="F50" s="132"/>
      <c r="G50" s="133"/>
    </row>
    <row r="51" spans="1:7" ht="24.75" customHeight="1">
      <c r="A51" s="337" t="s">
        <v>60</v>
      </c>
      <c r="B51" s="344"/>
      <c r="C51" s="344"/>
      <c r="D51" s="344"/>
      <c r="E51" s="344"/>
      <c r="F51" s="344"/>
      <c r="G51" s="345"/>
    </row>
    <row r="52" spans="1:7" ht="33.75" customHeight="1">
      <c r="A52" s="280" t="s">
        <v>94</v>
      </c>
      <c r="B52" s="281"/>
      <c r="C52" s="281"/>
      <c r="D52" s="281"/>
      <c r="E52" s="281"/>
      <c r="F52" s="281"/>
      <c r="G52" s="282"/>
    </row>
    <row r="53" spans="1:7" ht="36" customHeight="1">
      <c r="A53" s="283" t="s">
        <v>175</v>
      </c>
      <c r="B53" s="284"/>
      <c r="C53" s="284"/>
      <c r="D53" s="284"/>
      <c r="E53" s="284"/>
      <c r="F53" s="284"/>
      <c r="G53" s="285"/>
    </row>
    <row r="54" spans="1:7">
      <c r="B54" s="68"/>
    </row>
    <row r="55" spans="1:7">
      <c r="B55" s="68" t="s">
        <v>113</v>
      </c>
    </row>
    <row r="56" spans="1:7">
      <c r="B56" s="100" t="s">
        <v>114</v>
      </c>
    </row>
    <row r="57" spans="1:7">
      <c r="B57" s="100" t="s">
        <v>115</v>
      </c>
    </row>
  </sheetData>
  <sheetProtection algorithmName="SHA-512" hashValue="17qR6AWX6v2z2ZaYpvXtrqmGw4nB4WJiDQvesBtzVvkJW2RafZM8tBcSfnT7j4f6O8cw+pUqQ4D4C8pXw2pTog==" saltValue="C1zyDCX5yqeLVDggYfFGIA==" spinCount="100000" sheet="1" objects="1" scenarios="1"/>
  <mergeCells count="50">
    <mergeCell ref="B10:F10"/>
    <mergeCell ref="B18:F18"/>
    <mergeCell ref="B32:G32"/>
    <mergeCell ref="B35:G35"/>
    <mergeCell ref="B36:G36"/>
    <mergeCell ref="A20:G20"/>
    <mergeCell ref="A21:G21"/>
    <mergeCell ref="A11:G11"/>
    <mergeCell ref="A12:A13"/>
    <mergeCell ref="B12:B13"/>
    <mergeCell ref="C12:F12"/>
    <mergeCell ref="G12:G13"/>
    <mergeCell ref="A14:A18"/>
    <mergeCell ref="A19:F19"/>
    <mergeCell ref="A5:A10"/>
    <mergeCell ref="B31:G31"/>
    <mergeCell ref="A2:G2"/>
    <mergeCell ref="A3:A4"/>
    <mergeCell ref="B3:B4"/>
    <mergeCell ref="C3:F3"/>
    <mergeCell ref="G3:G4"/>
    <mergeCell ref="F28:G28"/>
    <mergeCell ref="A51:G51"/>
    <mergeCell ref="A52:G52"/>
    <mergeCell ref="G22:G27"/>
    <mergeCell ref="C26:C27"/>
    <mergeCell ref="D26:D27"/>
    <mergeCell ref="F26:F27"/>
    <mergeCell ref="C22:C23"/>
    <mergeCell ref="D22:D23"/>
    <mergeCell ref="F22:F23"/>
    <mergeCell ref="C24:C25"/>
    <mergeCell ref="D24:D25"/>
    <mergeCell ref="F24:F25"/>
    <mergeCell ref="B40:G40"/>
    <mergeCell ref="B44:G44"/>
    <mergeCell ref="A53:G53"/>
    <mergeCell ref="A49:G49"/>
    <mergeCell ref="A34:G34"/>
    <mergeCell ref="A38:G38"/>
    <mergeCell ref="A29:G29"/>
    <mergeCell ref="A30:G30"/>
    <mergeCell ref="B39:G39"/>
    <mergeCell ref="B33:G33"/>
    <mergeCell ref="B37:G37"/>
    <mergeCell ref="A41:G41"/>
    <mergeCell ref="B42:G42"/>
    <mergeCell ref="B43:G43"/>
    <mergeCell ref="B45:G45"/>
    <mergeCell ref="B47:G47"/>
  </mergeCells>
  <conditionalFormatting sqref="B31:G33">
    <cfRule type="containsBlanks" dxfId="20" priority="6">
      <formula>LEN(TRIM(B31))=0</formula>
    </cfRule>
  </conditionalFormatting>
  <conditionalFormatting sqref="B35:G37">
    <cfRule type="containsBlanks" dxfId="19" priority="5">
      <formula>LEN(TRIM(B35))=0</formula>
    </cfRule>
  </conditionalFormatting>
  <conditionalFormatting sqref="B39:G40">
    <cfRule type="containsBlanks" dxfId="18" priority="4">
      <formula>LEN(TRIM(B39))=0</formula>
    </cfRule>
  </conditionalFormatting>
  <conditionalFormatting sqref="B43:G43">
    <cfRule type="containsBlanks" dxfId="17" priority="3">
      <formula>LEN(TRIM(B43))=0</formula>
    </cfRule>
  </conditionalFormatting>
  <conditionalFormatting sqref="B45:G45">
    <cfRule type="containsBlanks" dxfId="16" priority="2">
      <formula>LEN(TRIM(B45))=0</formula>
    </cfRule>
  </conditionalFormatting>
  <conditionalFormatting sqref="B47:G47">
    <cfRule type="containsBlanks" dxfId="15" priority="1">
      <formula>LEN(TRIM(B47))=0</formula>
    </cfRule>
  </conditionalFormatting>
  <conditionalFormatting sqref="G5:G9">
    <cfRule type="containsBlanks" dxfId="14" priority="9">
      <formula>LEN(TRIM(G5))=0</formula>
    </cfRule>
  </conditionalFormatting>
  <conditionalFormatting sqref="G14:G17">
    <cfRule type="containsBlanks" dxfId="13" priority="7">
      <formula>LEN(TRIM(G14))=0</formula>
    </cfRule>
  </conditionalFormatting>
  <dataValidations count="7">
    <dataValidation type="whole" allowBlank="1" showInputMessage="1" showErrorMessage="1" sqref="G17" xr:uid="{00000000-0002-0000-0400-000000000000}">
      <formula1>7</formula1>
      <formula2>70</formula2>
    </dataValidation>
    <dataValidation type="whole" allowBlank="1" showInputMessage="1" showErrorMessage="1" sqref="G14:G16" xr:uid="{00000000-0002-0000-0400-000001000000}">
      <formula1>11</formula1>
      <formula2>110</formula2>
    </dataValidation>
    <dataValidation type="whole" allowBlank="1" showInputMessage="1" showErrorMessage="1" sqref="G5:G6" xr:uid="{00000000-0002-0000-0400-000002000000}">
      <formula1>14</formula1>
      <formula2>140</formula2>
    </dataValidation>
    <dataValidation type="whole" allowBlank="1" showInputMessage="1" showErrorMessage="1" sqref="G7" xr:uid="{00000000-0002-0000-0400-000003000000}">
      <formula1>12</formula1>
      <formula2>120</formula2>
    </dataValidation>
    <dataValidation type="whole" allowBlank="1" showInputMessage="1" showErrorMessage="1" sqref="G8:G9" xr:uid="{00000000-0002-0000-0400-000004000000}">
      <formula1>10</formula1>
      <formula2>100</formula2>
    </dataValidation>
    <dataValidation type="list" allowBlank="1" showInputMessage="1" showErrorMessage="1" sqref="B35:G37" xr:uid="{00000000-0002-0000-0400-000005000000}">
      <formula1>BX$30:BX$40</formula1>
    </dataValidation>
    <dataValidation type="list" allowBlank="1" showInputMessage="1" showErrorMessage="1" sqref="B31:G33" xr:uid="{00000000-0002-0000-0400-000006000000}">
      <formula1>BV$31:BV$48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148"/>
  <sheetViews>
    <sheetView showGridLines="0" tabSelected="1" view="pageBreakPreview" topLeftCell="A77" zoomScaleNormal="90" zoomScaleSheetLayoutView="100" workbookViewId="0">
      <selection activeCell="E5" sqref="E5:G5"/>
    </sheetView>
  </sheetViews>
  <sheetFormatPr baseColWidth="10" defaultRowHeight="15"/>
  <cols>
    <col min="1" max="1" width="2.7109375" style="26" bestFit="1" customWidth="1"/>
    <col min="2" max="2" width="14.85546875" style="26" customWidth="1"/>
    <col min="3" max="3" width="30.85546875" style="26" customWidth="1"/>
    <col min="4" max="4" width="17.140625" style="26" customWidth="1"/>
    <col min="5" max="5" width="24.85546875" style="26" customWidth="1"/>
    <col min="6" max="6" width="27.42578125" style="26" customWidth="1"/>
    <col min="7" max="7" width="11.42578125" style="26" customWidth="1"/>
    <col min="8" max="16384" width="11.42578125" style="26"/>
  </cols>
  <sheetData>
    <row r="1" spans="1:7" ht="1.5" hidden="1" customHeight="1">
      <c r="B1" s="16"/>
      <c r="C1" s="16"/>
      <c r="D1" s="16"/>
      <c r="E1" s="16"/>
      <c r="F1" s="16"/>
      <c r="G1"/>
    </row>
    <row r="2" spans="1:7" customFormat="1" ht="50.25" customHeight="1">
      <c r="A2" s="501" t="s">
        <v>205</v>
      </c>
      <c r="B2" s="501"/>
      <c r="C2" s="501"/>
      <c r="D2" s="501"/>
      <c r="E2" s="501"/>
      <c r="F2" s="501"/>
      <c r="G2" s="501"/>
    </row>
    <row r="3" spans="1:7" customFormat="1" ht="7.5" customHeight="1" thickBot="1">
      <c r="A3" s="500"/>
      <c r="B3" s="500"/>
      <c r="C3" s="500"/>
      <c r="D3" s="500"/>
      <c r="E3" s="500"/>
    </row>
    <row r="4" spans="1:7" customFormat="1" ht="30.75" customHeight="1" thickBot="1">
      <c r="A4" s="392" t="s">
        <v>208</v>
      </c>
      <c r="B4" s="393"/>
      <c r="C4" s="393"/>
      <c r="D4" s="394"/>
      <c r="E4" s="157" t="s">
        <v>253</v>
      </c>
      <c r="F4" s="502" t="s">
        <v>206</v>
      </c>
      <c r="G4" s="503"/>
    </row>
    <row r="5" spans="1:7" customFormat="1" ht="30.75" customHeight="1" thickBot="1">
      <c r="A5" s="395"/>
      <c r="B5" s="396"/>
      <c r="C5" s="396"/>
      <c r="D5" s="397"/>
      <c r="E5" s="430" t="s">
        <v>252</v>
      </c>
      <c r="F5" s="431"/>
      <c r="G5" s="432"/>
    </row>
    <row r="6" spans="1:7" ht="18.75" customHeight="1">
      <c r="A6" s="383" t="s">
        <v>0</v>
      </c>
      <c r="B6" s="384"/>
      <c r="C6" s="1" t="s">
        <v>1</v>
      </c>
      <c r="D6" s="381">
        <f>'A1'!C4</f>
        <v>0</v>
      </c>
      <c r="E6" s="381"/>
      <c r="F6" s="381"/>
      <c r="G6" s="381"/>
    </row>
    <row r="7" spans="1:7" ht="18.75" customHeight="1">
      <c r="A7" s="385"/>
      <c r="B7" s="386"/>
      <c r="C7" s="2" t="s">
        <v>2</v>
      </c>
      <c r="D7" s="382">
        <f>'A1'!C5</f>
        <v>0</v>
      </c>
      <c r="E7" s="382"/>
      <c r="F7" s="382"/>
      <c r="G7" s="382"/>
    </row>
    <row r="8" spans="1:7" ht="18.75" customHeight="1">
      <c r="A8" s="385"/>
      <c r="B8" s="386"/>
      <c r="C8" s="2" t="s">
        <v>3</v>
      </c>
      <c r="D8" s="381">
        <f>'A1'!C6</f>
        <v>0</v>
      </c>
      <c r="E8" s="381"/>
      <c r="F8" s="381"/>
      <c r="G8" s="381"/>
    </row>
    <row r="9" spans="1:7" ht="18.75" customHeight="1">
      <c r="A9" s="387"/>
      <c r="B9" s="388"/>
      <c r="C9" s="2" t="s">
        <v>4</v>
      </c>
      <c r="D9" s="381">
        <f>'A1'!C7</f>
        <v>0</v>
      </c>
      <c r="E9" s="381"/>
      <c r="F9" s="381"/>
      <c r="G9" s="381"/>
    </row>
    <row r="10" spans="1:7" ht="18.75" customHeight="1">
      <c r="A10" s="383" t="s">
        <v>5</v>
      </c>
      <c r="B10" s="384"/>
      <c r="C10" s="3" t="s">
        <v>6</v>
      </c>
      <c r="D10" s="381">
        <f>'A1'!C8</f>
        <v>0</v>
      </c>
      <c r="E10" s="381"/>
      <c r="F10" s="381"/>
      <c r="G10" s="381"/>
    </row>
    <row r="11" spans="1:7" ht="18.75" customHeight="1">
      <c r="A11" s="385"/>
      <c r="B11" s="386"/>
      <c r="C11" s="2" t="s">
        <v>2</v>
      </c>
      <c r="D11" s="382">
        <f>'A1'!C9</f>
        <v>0</v>
      </c>
      <c r="E11" s="382"/>
      <c r="F11" s="382"/>
      <c r="G11" s="382"/>
    </row>
    <row r="12" spans="1:7" ht="18.75" customHeight="1">
      <c r="A12" s="387"/>
      <c r="B12" s="388"/>
      <c r="C12" s="145" t="s">
        <v>4</v>
      </c>
      <c r="D12" s="381">
        <f>'A1'!C10</f>
        <v>0</v>
      </c>
      <c r="E12" s="381"/>
      <c r="F12" s="381"/>
      <c r="G12" s="381"/>
    </row>
    <row r="13" spans="1:7" s="25" customFormat="1" ht="15.75" customHeight="1">
      <c r="A13" s="389" t="str">
        <f>'A1'!A11:E11</f>
        <v xml:space="preserve">PERIODO DE EVALUACIÓN    Desde :    Día ____ Mes _____ Año: ____      Hasta: Día ___ Mes ____ Año: ____ </v>
      </c>
      <c r="B13" s="390"/>
      <c r="C13" s="390"/>
      <c r="D13" s="390"/>
      <c r="E13" s="390"/>
      <c r="F13" s="390"/>
      <c r="G13" s="391"/>
    </row>
    <row r="14" spans="1:7" ht="22.5" customHeight="1" thickBot="1">
      <c r="A14" s="401" t="s">
        <v>7</v>
      </c>
      <c r="B14" s="401"/>
      <c r="C14" s="401"/>
      <c r="D14" s="401"/>
      <c r="E14" s="401"/>
      <c r="F14" s="401"/>
      <c r="G14" s="402"/>
    </row>
    <row r="15" spans="1:7" s="25" customFormat="1" ht="21.75" customHeight="1" thickBot="1">
      <c r="A15" s="398">
        <f>'A1'!A15:E15</f>
        <v>0</v>
      </c>
      <c r="B15" s="399"/>
      <c r="C15" s="399"/>
      <c r="D15" s="399"/>
      <c r="E15" s="399"/>
      <c r="F15" s="399"/>
      <c r="G15" s="400"/>
    </row>
    <row r="16" spans="1:7" s="25" customFormat="1" ht="14.25" customHeight="1">
      <c r="A16" s="507" t="s">
        <v>96</v>
      </c>
      <c r="B16" s="507"/>
      <c r="C16" s="507"/>
      <c r="D16" s="507"/>
      <c r="E16" s="507"/>
      <c r="F16" s="507"/>
      <c r="G16" s="507"/>
    </row>
    <row r="17" spans="1:7" ht="15" customHeight="1">
      <c r="A17" s="447" t="s">
        <v>96</v>
      </c>
      <c r="B17" s="447"/>
      <c r="C17" s="447"/>
      <c r="D17" s="447"/>
      <c r="E17" s="447"/>
      <c r="F17" s="513" t="s">
        <v>197</v>
      </c>
      <c r="G17" s="513"/>
    </row>
    <row r="18" spans="1:7" ht="30.75" customHeight="1">
      <c r="A18" s="140" t="s">
        <v>196</v>
      </c>
      <c r="B18" s="410" t="s">
        <v>10</v>
      </c>
      <c r="C18" s="411"/>
      <c r="D18" s="412"/>
      <c r="E18" s="27" t="s">
        <v>11</v>
      </c>
      <c r="F18" s="28" t="s">
        <v>68</v>
      </c>
      <c r="G18" s="140" t="s">
        <v>207</v>
      </c>
    </row>
    <row r="19" spans="1:7" ht="33.75" customHeight="1">
      <c r="A19" s="139">
        <v>1</v>
      </c>
      <c r="B19" s="403" t="str">
        <f>IF('A1.1'!B3="","",'A1.1'!B3)</f>
        <v/>
      </c>
      <c r="C19" s="404"/>
      <c r="D19" s="405"/>
      <c r="E19" s="92">
        <f>'A1.1'!C3</f>
        <v>0</v>
      </c>
      <c r="F19" s="93">
        <f>'A1.1'!E3</f>
        <v>0</v>
      </c>
      <c r="G19" s="93">
        <f>'A1.1'!F3</f>
        <v>0</v>
      </c>
    </row>
    <row r="20" spans="1:7" ht="33.75" customHeight="1">
      <c r="A20" s="139">
        <v>2</v>
      </c>
      <c r="B20" s="403" t="str">
        <f>IF('A1.1'!B4="","",'A1.1'!B4)</f>
        <v/>
      </c>
      <c r="C20" s="404"/>
      <c r="D20" s="405"/>
      <c r="E20" s="92">
        <f>'A1.1'!C4</f>
        <v>0</v>
      </c>
      <c r="F20" s="93">
        <f>'A1.1'!E4</f>
        <v>0</v>
      </c>
      <c r="G20" s="93">
        <f>'A1.1'!F4</f>
        <v>0</v>
      </c>
    </row>
    <row r="21" spans="1:7" ht="33.75" customHeight="1">
      <c r="A21" s="139">
        <v>3</v>
      </c>
      <c r="B21" s="403" t="str">
        <f>IF('A1.1'!B5="","",'A1.1'!B5)</f>
        <v/>
      </c>
      <c r="C21" s="404"/>
      <c r="D21" s="405"/>
      <c r="E21" s="92">
        <f>'A1.1'!C5</f>
        <v>0</v>
      </c>
      <c r="F21" s="93">
        <f>'A1.1'!E5</f>
        <v>0</v>
      </c>
      <c r="G21" s="93">
        <f>'A1.1'!F5</f>
        <v>0</v>
      </c>
    </row>
    <row r="22" spans="1:7" ht="33.75" customHeight="1">
      <c r="A22" s="139">
        <v>4</v>
      </c>
      <c r="B22" s="403" t="str">
        <f>IF('A1.1'!B6="","",'A1.1'!B6)</f>
        <v/>
      </c>
      <c r="C22" s="404"/>
      <c r="D22" s="405"/>
      <c r="E22" s="92">
        <f>'A1.1'!C6</f>
        <v>0</v>
      </c>
      <c r="F22" s="93">
        <f>'A1.1'!E6</f>
        <v>0</v>
      </c>
      <c r="G22" s="93">
        <f>'A1.1'!F6</f>
        <v>0</v>
      </c>
    </row>
    <row r="23" spans="1:7" ht="33.75" customHeight="1">
      <c r="A23" s="139">
        <v>5</v>
      </c>
      <c r="B23" s="403" t="str">
        <f>IF('A1.1'!B7="","",'A1.1'!B7)</f>
        <v/>
      </c>
      <c r="C23" s="404"/>
      <c r="D23" s="405"/>
      <c r="E23" s="92">
        <f>'A1.1'!C7</f>
        <v>0</v>
      </c>
      <c r="F23" s="93">
        <f>'A1.1'!E7</f>
        <v>0</v>
      </c>
      <c r="G23" s="93">
        <f>'A1.1'!F7</f>
        <v>0</v>
      </c>
    </row>
    <row r="24" spans="1:7" ht="33.75" customHeight="1">
      <c r="A24" s="139">
        <v>6</v>
      </c>
      <c r="B24" s="403" t="str">
        <f>IF('A1.1'!B8="","",'A1.1'!B8)</f>
        <v/>
      </c>
      <c r="C24" s="404"/>
      <c r="D24" s="405"/>
      <c r="E24" s="92">
        <f>'A1.1'!C8</f>
        <v>0</v>
      </c>
      <c r="F24" s="93">
        <f>'A1.1'!E8</f>
        <v>0</v>
      </c>
      <c r="G24" s="93">
        <f>'A1.1'!F8</f>
        <v>0</v>
      </c>
    </row>
    <row r="25" spans="1:7" ht="33.75" customHeight="1">
      <c r="A25" s="139">
        <v>7</v>
      </c>
      <c r="B25" s="403" t="str">
        <f>IF('A1.1'!B9="","",'A1.1'!B9)</f>
        <v/>
      </c>
      <c r="C25" s="404"/>
      <c r="D25" s="405"/>
      <c r="E25" s="92">
        <f>'A1.1'!C9</f>
        <v>0</v>
      </c>
      <c r="F25" s="93">
        <f>'A1.1'!E9</f>
        <v>0</v>
      </c>
      <c r="G25" s="93">
        <f>'A1.1'!F9</f>
        <v>0</v>
      </c>
    </row>
    <row r="26" spans="1:7" ht="33.75" customHeight="1">
      <c r="A26" s="139">
        <v>8</v>
      </c>
      <c r="B26" s="403" t="str">
        <f>IF('A1.1'!B10="","",'A1.1'!B10)</f>
        <v/>
      </c>
      <c r="C26" s="404"/>
      <c r="D26" s="405"/>
      <c r="E26" s="92">
        <f>'A1.1'!C10</f>
        <v>0</v>
      </c>
      <c r="F26" s="93">
        <f>'A1.1'!E10</f>
        <v>0</v>
      </c>
      <c r="G26" s="93">
        <f>'A1.1'!F10</f>
        <v>0</v>
      </c>
    </row>
    <row r="27" spans="1:7" ht="33.75" customHeight="1">
      <c r="A27" s="139">
        <v>9</v>
      </c>
      <c r="B27" s="403" t="str">
        <f>IF('A1.1'!B11="","",'A1.1'!B11)</f>
        <v/>
      </c>
      <c r="C27" s="404"/>
      <c r="D27" s="405"/>
      <c r="E27" s="92">
        <f>'A1.1'!C11</f>
        <v>0</v>
      </c>
      <c r="F27" s="93">
        <f>'A1.1'!E11</f>
        <v>0</v>
      </c>
      <c r="G27" s="93">
        <f>'A1.1'!F11</f>
        <v>0</v>
      </c>
    </row>
    <row r="28" spans="1:7" ht="33.75" customHeight="1">
      <c r="A28" s="139">
        <v>10</v>
      </c>
      <c r="B28" s="403" t="str">
        <f>IF('A1.1'!B12="","",'A1.1'!B12)</f>
        <v/>
      </c>
      <c r="C28" s="404"/>
      <c r="D28" s="405"/>
      <c r="E28" s="92">
        <f>'A1.1'!C12</f>
        <v>0</v>
      </c>
      <c r="F28" s="93">
        <f>'A1.1'!E12</f>
        <v>0</v>
      </c>
      <c r="G28" s="93">
        <f>'A1.1'!F12</f>
        <v>0</v>
      </c>
    </row>
    <row r="29" spans="1:7">
      <c r="B29" s="452" t="s">
        <v>69</v>
      </c>
      <c r="C29" s="452"/>
      <c r="D29" s="452"/>
      <c r="E29" s="174">
        <f>'A1.1'!C13</f>
        <v>0</v>
      </c>
      <c r="F29" s="30" t="s">
        <v>13</v>
      </c>
      <c r="G29" s="93">
        <f>'A1.1'!F13</f>
        <v>0</v>
      </c>
    </row>
    <row r="30" spans="1:7">
      <c r="C30" s="31"/>
      <c r="E30" s="29" t="str">
        <f>IF(E29&lt;&gt;100%,"ERROR","APROBADO")</f>
        <v>ERROR</v>
      </c>
      <c r="F30" s="30" t="s">
        <v>14</v>
      </c>
      <c r="G30" s="93">
        <f>'A1.1'!F14</f>
        <v>0</v>
      </c>
    </row>
    <row r="31" spans="1:7">
      <c r="B31" s="31" t="s">
        <v>15</v>
      </c>
      <c r="C31" s="31"/>
      <c r="D31" s="31"/>
      <c r="E31" s="31"/>
      <c r="F31" s="31"/>
      <c r="G31" s="31"/>
    </row>
    <row r="32" spans="1:7" ht="15" customHeight="1">
      <c r="B32" s="31"/>
      <c r="C32" s="31"/>
      <c r="E32" s="453" t="s">
        <v>236</v>
      </c>
      <c r="F32" s="453"/>
      <c r="G32" s="31"/>
    </row>
    <row r="33" spans="1:7">
      <c r="B33" s="173" t="str">
        <f>'A1.1'!A19</f>
        <v>Día:_______Mes_____ Año____</v>
      </c>
      <c r="C33" s="173"/>
      <c r="F33" s="141"/>
      <c r="G33" s="31"/>
    </row>
    <row r="34" spans="1:7" ht="15.75">
      <c r="B34" s="153" t="s">
        <v>16</v>
      </c>
      <c r="C34" s="153"/>
      <c r="E34" s="442" t="s">
        <v>239</v>
      </c>
      <c r="F34" s="442"/>
      <c r="G34" s="442"/>
    </row>
    <row r="35" spans="1:7" ht="15.75">
      <c r="B35" s="153"/>
      <c r="C35" s="153"/>
      <c r="F35" s="164"/>
      <c r="G35" s="164"/>
    </row>
    <row r="36" spans="1:7" ht="11.25" customHeight="1">
      <c r="B36" s="129" t="s">
        <v>17</v>
      </c>
      <c r="C36" s="364" t="s">
        <v>18</v>
      </c>
      <c r="D36" s="364"/>
      <c r="E36" s="129" t="s">
        <v>19</v>
      </c>
      <c r="F36" s="129" t="s">
        <v>21</v>
      </c>
      <c r="G36" s="129" t="s">
        <v>22</v>
      </c>
    </row>
    <row r="37" spans="1:7">
      <c r="B37" s="8">
        <f>'A1.1'!A24</f>
        <v>0</v>
      </c>
      <c r="C37" s="451">
        <f>'A1.1'!B24</f>
        <v>0</v>
      </c>
      <c r="D37" s="451"/>
      <c r="E37" s="33">
        <f>'A1.1'!C24</f>
        <v>0</v>
      </c>
      <c r="F37" s="33">
        <f>'A1.1'!E24</f>
        <v>0</v>
      </c>
      <c r="G37" s="8"/>
    </row>
    <row r="38" spans="1:7">
      <c r="B38" s="8">
        <f>'A1.1'!A25</f>
        <v>0</v>
      </c>
      <c r="C38" s="451">
        <f>'A1.1'!B25</f>
        <v>0</v>
      </c>
      <c r="D38" s="451"/>
      <c r="E38" s="33">
        <f>'A1.1'!C25</f>
        <v>0</v>
      </c>
      <c r="F38" s="33">
        <f>'A1.1'!E25</f>
        <v>0</v>
      </c>
      <c r="G38" s="8"/>
    </row>
    <row r="39" spans="1:7">
      <c r="B39" s="8">
        <f>'A1.1'!A26</f>
        <v>0</v>
      </c>
      <c r="C39" s="451">
        <f>'A1.1'!B26</f>
        <v>0</v>
      </c>
      <c r="D39" s="451"/>
      <c r="E39" s="33">
        <f>+'[2]D1.1'!C26</f>
        <v>0</v>
      </c>
      <c r="F39" s="8">
        <f>+'[2]D1.1'!E26</f>
        <v>0</v>
      </c>
      <c r="G39" s="8"/>
    </row>
    <row r="40" spans="1:7" ht="9" customHeight="1"/>
    <row r="41" spans="1:7" ht="12" customHeight="1" thickBot="1">
      <c r="A41" s="344" t="s">
        <v>238</v>
      </c>
      <c r="B41" s="344"/>
      <c r="C41" s="344"/>
      <c r="D41" s="344"/>
      <c r="E41" s="344"/>
      <c r="F41" s="344"/>
      <c r="G41" s="344"/>
    </row>
    <row r="42" spans="1:7" ht="12" customHeight="1" thickBot="1">
      <c r="A42" s="413" t="s">
        <v>251</v>
      </c>
      <c r="B42" s="414"/>
      <c r="C42" s="414"/>
      <c r="D42" s="414"/>
      <c r="E42" s="414"/>
      <c r="F42" s="414"/>
      <c r="G42" s="415"/>
    </row>
    <row r="43" spans="1:7">
      <c r="A43" s="416" t="s">
        <v>30</v>
      </c>
      <c r="B43" s="417"/>
      <c r="C43" s="508" t="s">
        <v>70</v>
      </c>
      <c r="D43" s="508"/>
      <c r="E43" s="508"/>
      <c r="F43" s="508"/>
      <c r="G43" s="508"/>
    </row>
    <row r="44" spans="1:7" ht="26.25" customHeight="1">
      <c r="A44" s="416"/>
      <c r="B44" s="417"/>
      <c r="C44" s="409">
        <f>'A2'!B23</f>
        <v>0</v>
      </c>
      <c r="D44" s="409"/>
      <c r="E44" s="409"/>
      <c r="F44" s="409"/>
      <c r="G44" s="409"/>
    </row>
    <row r="45" spans="1:7">
      <c r="A45" s="416"/>
      <c r="B45" s="417"/>
      <c r="C45" s="445" t="s">
        <v>31</v>
      </c>
      <c r="D45" s="445"/>
      <c r="E45" s="445"/>
      <c r="F45" s="445"/>
      <c r="G45" s="445"/>
    </row>
    <row r="46" spans="1:7" ht="29.25" customHeight="1">
      <c r="A46" s="416"/>
      <c r="B46" s="417"/>
      <c r="C46" s="409">
        <f>'A2'!B25</f>
        <v>0</v>
      </c>
      <c r="D46" s="409"/>
      <c r="E46" s="409"/>
      <c r="F46" s="409"/>
      <c r="G46" s="409"/>
    </row>
    <row r="47" spans="1:7">
      <c r="A47" s="416"/>
      <c r="B47" s="417"/>
      <c r="C47" s="445" t="s">
        <v>34</v>
      </c>
      <c r="D47" s="445"/>
      <c r="E47" s="445"/>
      <c r="F47" s="445"/>
      <c r="G47" s="445"/>
    </row>
    <row r="48" spans="1:7" ht="27" customHeight="1">
      <c r="A48" s="418"/>
      <c r="B48" s="419"/>
      <c r="C48" s="409">
        <f>'A2'!B27</f>
        <v>0</v>
      </c>
      <c r="D48" s="409"/>
      <c r="E48" s="409"/>
      <c r="F48" s="409"/>
      <c r="G48" s="409"/>
    </row>
    <row r="49" spans="1:7" ht="18" customHeight="1">
      <c r="A49" s="422" t="s">
        <v>32</v>
      </c>
      <c r="B49" s="423"/>
      <c r="C49" s="445" t="s">
        <v>33</v>
      </c>
      <c r="D49" s="445"/>
      <c r="E49" s="445"/>
      <c r="F49" s="445"/>
      <c r="G49" s="445"/>
    </row>
    <row r="50" spans="1:7" ht="27.75" customHeight="1">
      <c r="A50" s="424"/>
      <c r="B50" s="425"/>
      <c r="C50" s="409">
        <f>'A2'!B29</f>
        <v>0</v>
      </c>
      <c r="D50" s="409"/>
      <c r="E50" s="409"/>
      <c r="F50" s="409"/>
      <c r="G50" s="409"/>
    </row>
    <row r="51" spans="1:7" ht="15" customHeight="1">
      <c r="A51" s="424"/>
      <c r="B51" s="425"/>
      <c r="C51" s="445" t="s">
        <v>31</v>
      </c>
      <c r="D51" s="445"/>
      <c r="E51" s="445"/>
      <c r="F51" s="445"/>
      <c r="G51" s="445"/>
    </row>
    <row r="52" spans="1:7" ht="28.5" customHeight="1">
      <c r="A52" s="424"/>
      <c r="B52" s="425"/>
      <c r="C52" s="409">
        <f>'A2'!B31</f>
        <v>0</v>
      </c>
      <c r="D52" s="409"/>
      <c r="E52" s="409"/>
      <c r="F52" s="409"/>
      <c r="G52" s="409"/>
    </row>
    <row r="53" spans="1:7" ht="15" customHeight="1">
      <c r="A53" s="424"/>
      <c r="B53" s="425"/>
      <c r="C53" s="445" t="s">
        <v>34</v>
      </c>
      <c r="D53" s="445"/>
      <c r="E53" s="445"/>
      <c r="F53" s="445"/>
      <c r="G53" s="445"/>
    </row>
    <row r="54" spans="1:7" ht="30.75" customHeight="1">
      <c r="A54" s="426"/>
      <c r="B54" s="427"/>
      <c r="C54" s="446">
        <f>'A2'!B33</f>
        <v>0</v>
      </c>
      <c r="D54" s="446"/>
      <c r="E54" s="446"/>
      <c r="F54" s="446"/>
      <c r="G54" s="446"/>
    </row>
    <row r="55" spans="1:7" ht="14.25" customHeight="1">
      <c r="A55" s="170"/>
      <c r="B55" s="170"/>
      <c r="C55" s="171"/>
      <c r="D55" s="171"/>
      <c r="E55" s="171"/>
      <c r="F55" s="171"/>
      <c r="G55" s="172"/>
    </row>
    <row r="56" spans="1:7">
      <c r="B56" s="428" t="str">
        <f>'A2'!A34</f>
        <v>Fecha Seguimiento Objetivos:                         Día____ Mes________ Año______2023________</v>
      </c>
      <c r="C56" s="428"/>
      <c r="D56" s="428"/>
      <c r="E56" s="428"/>
      <c r="F56" s="428"/>
      <c r="G56" s="428"/>
    </row>
    <row r="58" spans="1:7" ht="15.75">
      <c r="B58" s="165" t="s">
        <v>35</v>
      </c>
      <c r="C58" s="165"/>
      <c r="D58" s="429" t="s">
        <v>36</v>
      </c>
      <c r="E58" s="429"/>
      <c r="F58" s="429"/>
      <c r="G58" s="166"/>
    </row>
    <row r="59" spans="1:7" ht="15.75" thickBot="1">
      <c r="B59" s="141"/>
      <c r="C59" s="141"/>
      <c r="D59" s="163"/>
      <c r="E59" s="163"/>
      <c r="F59" s="163"/>
    </row>
    <row r="60" spans="1:7" ht="15.75" thickBot="1">
      <c r="A60" s="413" t="s">
        <v>251</v>
      </c>
      <c r="B60" s="414"/>
      <c r="C60" s="414"/>
      <c r="D60" s="414"/>
      <c r="E60" s="414"/>
      <c r="F60" s="414"/>
      <c r="G60" s="415"/>
    </row>
    <row r="61" spans="1:7">
      <c r="A61" s="416" t="s">
        <v>30</v>
      </c>
      <c r="B61" s="417"/>
      <c r="C61" s="420" t="s">
        <v>70</v>
      </c>
      <c r="D61" s="420"/>
      <c r="E61" s="420"/>
      <c r="F61" s="420"/>
      <c r="G61" s="420"/>
    </row>
    <row r="62" spans="1:7" ht="30" customHeight="1">
      <c r="A62" s="416"/>
      <c r="B62" s="417"/>
      <c r="C62" s="409">
        <f>'A2'!B38</f>
        <v>0</v>
      </c>
      <c r="D62" s="409"/>
      <c r="E62" s="409"/>
      <c r="F62" s="409"/>
      <c r="G62" s="409"/>
    </row>
    <row r="63" spans="1:7">
      <c r="A63" s="416"/>
      <c r="B63" s="417"/>
      <c r="C63" s="421" t="s">
        <v>31</v>
      </c>
      <c r="D63" s="421"/>
      <c r="E63" s="421"/>
      <c r="F63" s="421"/>
      <c r="G63" s="421"/>
    </row>
    <row r="64" spans="1:7" ht="30.75" customHeight="1">
      <c r="A64" s="416"/>
      <c r="B64" s="417"/>
      <c r="C64" s="409">
        <f>'A2'!B40</f>
        <v>0</v>
      </c>
      <c r="D64" s="409"/>
      <c r="E64" s="409"/>
      <c r="F64" s="409"/>
      <c r="G64" s="409"/>
    </row>
    <row r="65" spans="1:7">
      <c r="A65" s="416"/>
      <c r="B65" s="417"/>
      <c r="C65" s="421" t="s">
        <v>34</v>
      </c>
      <c r="D65" s="421"/>
      <c r="E65" s="421"/>
      <c r="F65" s="421"/>
      <c r="G65" s="421"/>
    </row>
    <row r="66" spans="1:7" ht="32.25" customHeight="1">
      <c r="A66" s="418"/>
      <c r="B66" s="419"/>
      <c r="C66" s="409">
        <f>'A2'!B42</f>
        <v>0</v>
      </c>
      <c r="D66" s="409"/>
      <c r="E66" s="409"/>
      <c r="F66" s="409"/>
      <c r="G66" s="409"/>
    </row>
    <row r="67" spans="1:7">
      <c r="A67" s="422" t="s">
        <v>32</v>
      </c>
      <c r="B67" s="423"/>
      <c r="C67" s="421" t="s">
        <v>33</v>
      </c>
      <c r="D67" s="421"/>
      <c r="E67" s="421"/>
      <c r="F67" s="421"/>
      <c r="G67" s="421"/>
    </row>
    <row r="68" spans="1:7" ht="36" customHeight="1">
      <c r="A68" s="424"/>
      <c r="B68" s="425"/>
      <c r="C68" s="409">
        <f>'A2'!B44</f>
        <v>0</v>
      </c>
      <c r="D68" s="409"/>
      <c r="E68" s="409"/>
      <c r="F68" s="409"/>
      <c r="G68" s="409"/>
    </row>
    <row r="69" spans="1:7">
      <c r="A69" s="424"/>
      <c r="B69" s="425"/>
      <c r="C69" s="421" t="s">
        <v>31</v>
      </c>
      <c r="D69" s="421"/>
      <c r="E69" s="421"/>
      <c r="F69" s="421"/>
      <c r="G69" s="421"/>
    </row>
    <row r="70" spans="1:7" ht="33" customHeight="1">
      <c r="A70" s="424"/>
      <c r="B70" s="425"/>
      <c r="C70" s="409">
        <f>'A2'!B46</f>
        <v>0</v>
      </c>
      <c r="D70" s="409"/>
      <c r="E70" s="409"/>
      <c r="F70" s="409"/>
      <c r="G70" s="409"/>
    </row>
    <row r="71" spans="1:7">
      <c r="A71" s="424"/>
      <c r="B71" s="425"/>
      <c r="C71" s="421" t="s">
        <v>34</v>
      </c>
      <c r="D71" s="421"/>
      <c r="E71" s="421"/>
      <c r="F71" s="421"/>
      <c r="G71" s="421"/>
    </row>
    <row r="72" spans="1:7" ht="36.75" customHeight="1">
      <c r="A72" s="426"/>
      <c r="B72" s="427"/>
      <c r="C72" s="446">
        <f>'A2'!B48</f>
        <v>0</v>
      </c>
      <c r="D72" s="446"/>
      <c r="E72" s="446"/>
      <c r="F72" s="446"/>
      <c r="G72" s="446"/>
    </row>
    <row r="73" spans="1:7" ht="17.25" customHeight="1">
      <c r="A73" s="170"/>
      <c r="B73" s="170"/>
      <c r="C73" s="171"/>
      <c r="D73" s="171"/>
      <c r="E73" s="171"/>
      <c r="F73" s="171"/>
      <c r="G73" s="172"/>
    </row>
    <row r="74" spans="1:7">
      <c r="B74" s="428" t="str">
        <f>'A2'!A49</f>
        <v>Fecha Seguimiento Objetivos:                         Día____ Mes________ Año_____2023_________</v>
      </c>
      <c r="C74" s="428"/>
      <c r="D74" s="428"/>
      <c r="E74" s="428"/>
      <c r="F74" s="428"/>
      <c r="G74" s="428"/>
    </row>
    <row r="76" spans="1:7" ht="15.75">
      <c r="B76" s="165" t="s">
        <v>35</v>
      </c>
      <c r="C76" s="165"/>
      <c r="D76" s="429" t="s">
        <v>36</v>
      </c>
      <c r="E76" s="429"/>
      <c r="F76" s="429"/>
      <c r="G76" s="166"/>
    </row>
    <row r="77" spans="1:7" ht="15.75" thickBot="1">
      <c r="A77" s="162"/>
      <c r="B77" s="162"/>
      <c r="C77" s="162"/>
      <c r="D77" s="162"/>
      <c r="E77" s="162"/>
      <c r="F77" s="162"/>
      <c r="G77" s="162"/>
    </row>
    <row r="78" spans="1:7" ht="15.75" customHeight="1" thickBot="1">
      <c r="A78" s="448" t="s">
        <v>120</v>
      </c>
      <c r="B78" s="449"/>
      <c r="C78" s="449"/>
      <c r="D78" s="449"/>
      <c r="E78" s="449"/>
      <c r="F78" s="449"/>
      <c r="G78" s="450"/>
    </row>
    <row r="79" spans="1:7" ht="19.5" customHeight="1" thickBot="1">
      <c r="A79" s="406" t="s">
        <v>37</v>
      </c>
      <c r="B79" s="407"/>
      <c r="C79" s="407"/>
      <c r="D79" s="407"/>
      <c r="E79" s="407"/>
      <c r="F79" s="407"/>
      <c r="G79" s="408"/>
    </row>
    <row r="80" spans="1:7" ht="19.5" customHeight="1" thickBot="1">
      <c r="A80" s="406" t="s">
        <v>75</v>
      </c>
      <c r="B80" s="407"/>
      <c r="C80" s="407"/>
      <c r="D80" s="407"/>
      <c r="E80" s="407"/>
      <c r="F80" s="407"/>
      <c r="G80" s="408"/>
    </row>
    <row r="81" spans="1:7" ht="18" customHeight="1">
      <c r="A81" s="444" t="s">
        <v>48</v>
      </c>
      <c r="B81" s="444"/>
      <c r="C81" s="444"/>
      <c r="D81" s="115" t="s">
        <v>71</v>
      </c>
      <c r="E81" s="116" t="s">
        <v>72</v>
      </c>
      <c r="F81" s="116" t="s">
        <v>74</v>
      </c>
      <c r="G81" s="116" t="s">
        <v>49</v>
      </c>
    </row>
    <row r="82" spans="1:7" ht="15" customHeight="1">
      <c r="A82" s="433" t="s">
        <v>176</v>
      </c>
      <c r="B82" s="433"/>
      <c r="C82" s="433"/>
      <c r="D82" s="122" t="s">
        <v>127</v>
      </c>
      <c r="E82" s="119" t="s">
        <v>128</v>
      </c>
      <c r="F82" s="119" t="s">
        <v>130</v>
      </c>
      <c r="G82" s="119">
        <f>'A3'!G33</f>
        <v>0</v>
      </c>
    </row>
    <row r="83" spans="1:7" ht="15" customHeight="1">
      <c r="A83" s="433" t="s">
        <v>183</v>
      </c>
      <c r="B83" s="433"/>
      <c r="C83" s="433"/>
      <c r="D83" s="123" t="s">
        <v>127</v>
      </c>
      <c r="E83" s="124" t="s">
        <v>128</v>
      </c>
      <c r="F83" s="124" t="s">
        <v>130</v>
      </c>
      <c r="G83" s="119">
        <f>'A3'!G34</f>
        <v>0</v>
      </c>
    </row>
    <row r="84" spans="1:7">
      <c r="A84" s="433" t="s">
        <v>184</v>
      </c>
      <c r="B84" s="433"/>
      <c r="C84" s="433"/>
      <c r="D84" s="123" t="s">
        <v>131</v>
      </c>
      <c r="E84" s="124" t="s">
        <v>132</v>
      </c>
      <c r="F84" s="124" t="s">
        <v>79</v>
      </c>
      <c r="G84" s="119">
        <f>'A3'!G35</f>
        <v>0</v>
      </c>
    </row>
    <row r="85" spans="1:7" ht="15" customHeight="1">
      <c r="A85" s="433" t="s">
        <v>177</v>
      </c>
      <c r="B85" s="433"/>
      <c r="C85" s="433"/>
      <c r="D85" s="123" t="s">
        <v>134</v>
      </c>
      <c r="E85" s="124" t="s">
        <v>135</v>
      </c>
      <c r="F85" s="124" t="s">
        <v>137</v>
      </c>
      <c r="G85" s="119">
        <f>'A3'!G36</f>
        <v>0</v>
      </c>
    </row>
    <row r="86" spans="1:7" ht="15" customHeight="1">
      <c r="A86" s="433" t="s">
        <v>185</v>
      </c>
      <c r="B86" s="433"/>
      <c r="C86" s="433"/>
      <c r="D86" s="123" t="s">
        <v>134</v>
      </c>
      <c r="E86" s="124" t="s">
        <v>135</v>
      </c>
      <c r="F86" s="124" t="s">
        <v>137</v>
      </c>
      <c r="G86" s="119">
        <f>'A3'!G37</f>
        <v>0</v>
      </c>
    </row>
    <row r="87" spans="1:7" ht="15.75" thickBot="1">
      <c r="A87" s="504" t="s">
        <v>204</v>
      </c>
      <c r="B87" s="505"/>
      <c r="C87" s="505"/>
      <c r="D87" s="505"/>
      <c r="E87" s="505"/>
      <c r="F87" s="506"/>
      <c r="G87" s="148">
        <f>'A3'!G38</f>
        <v>0</v>
      </c>
    </row>
    <row r="88" spans="1:7" ht="20.25" customHeight="1" thickBot="1">
      <c r="A88" s="437" t="s">
        <v>82</v>
      </c>
      <c r="B88" s="438"/>
      <c r="C88" s="438"/>
      <c r="D88" s="438"/>
      <c r="E88" s="438"/>
      <c r="F88" s="438"/>
      <c r="G88" s="439"/>
    </row>
    <row r="89" spans="1:7">
      <c r="A89" s="468" t="s">
        <v>178</v>
      </c>
      <c r="B89" s="468"/>
      <c r="C89" s="468"/>
      <c r="D89" s="125" t="s">
        <v>148</v>
      </c>
      <c r="E89" s="119" t="s">
        <v>80</v>
      </c>
      <c r="F89" s="119" t="s">
        <v>149</v>
      </c>
      <c r="G89" s="102">
        <f>'A3.3'!G5</f>
        <v>0</v>
      </c>
    </row>
    <row r="90" spans="1:7" ht="15" customHeight="1">
      <c r="A90" s="443" t="s">
        <v>179</v>
      </c>
      <c r="B90" s="443"/>
      <c r="C90" s="443"/>
      <c r="D90" s="126" t="s">
        <v>148</v>
      </c>
      <c r="E90" s="124" t="s">
        <v>80</v>
      </c>
      <c r="F90" s="124" t="s">
        <v>149</v>
      </c>
      <c r="G90" s="101">
        <f>'A3.3'!G6</f>
        <v>0</v>
      </c>
    </row>
    <row r="91" spans="1:7">
      <c r="A91" s="443" t="s">
        <v>180</v>
      </c>
      <c r="B91" s="443"/>
      <c r="C91" s="443"/>
      <c r="D91" s="126" t="s">
        <v>150</v>
      </c>
      <c r="E91" s="124" t="s">
        <v>80</v>
      </c>
      <c r="F91" s="124" t="s">
        <v>151</v>
      </c>
      <c r="G91" s="101">
        <f>'A3.3'!G7</f>
        <v>0</v>
      </c>
    </row>
    <row r="92" spans="1:7">
      <c r="A92" s="443" t="s">
        <v>181</v>
      </c>
      <c r="B92" s="443"/>
      <c r="C92" s="443"/>
      <c r="D92" s="126" t="s">
        <v>87</v>
      </c>
      <c r="E92" s="124" t="s">
        <v>88</v>
      </c>
      <c r="F92" s="124" t="s">
        <v>153</v>
      </c>
      <c r="G92" s="101">
        <f>'A3.3'!G8</f>
        <v>0</v>
      </c>
    </row>
    <row r="93" spans="1:7" ht="15" customHeight="1">
      <c r="A93" s="443" t="s">
        <v>182</v>
      </c>
      <c r="B93" s="443"/>
      <c r="C93" s="443"/>
      <c r="D93" s="126" t="s">
        <v>87</v>
      </c>
      <c r="E93" s="124" t="s">
        <v>88</v>
      </c>
      <c r="F93" s="124" t="s">
        <v>153</v>
      </c>
      <c r="G93" s="101">
        <f>'A3.3'!G9</f>
        <v>0</v>
      </c>
    </row>
    <row r="94" spans="1:7" ht="15.75" thickBot="1">
      <c r="A94" s="455" t="s">
        <v>192</v>
      </c>
      <c r="B94" s="455"/>
      <c r="C94" s="455"/>
      <c r="D94" s="455"/>
      <c r="E94" s="455"/>
      <c r="F94" s="456"/>
      <c r="G94" s="120">
        <f>SUM(G89:G93)</f>
        <v>0</v>
      </c>
    </row>
    <row r="95" spans="1:7" ht="18.75" customHeight="1" thickBot="1">
      <c r="A95" s="437" t="s">
        <v>32</v>
      </c>
      <c r="B95" s="438"/>
      <c r="C95" s="438"/>
      <c r="D95" s="438"/>
      <c r="E95" s="438"/>
      <c r="F95" s="438"/>
      <c r="G95" s="439"/>
    </row>
    <row r="96" spans="1:7" ht="18" customHeight="1">
      <c r="A96" s="468" t="s">
        <v>186</v>
      </c>
      <c r="B96" s="468"/>
      <c r="C96" s="468"/>
      <c r="D96" s="125" t="s">
        <v>154</v>
      </c>
      <c r="E96" s="119" t="s">
        <v>80</v>
      </c>
      <c r="F96" s="119" t="s">
        <v>156</v>
      </c>
      <c r="G96" s="102">
        <f>'A3.3'!G14</f>
        <v>0</v>
      </c>
    </row>
    <row r="97" spans="1:7" ht="15" customHeight="1">
      <c r="A97" s="443" t="s">
        <v>187</v>
      </c>
      <c r="B97" s="443"/>
      <c r="C97" s="443"/>
      <c r="D97" s="126" t="s">
        <v>154</v>
      </c>
      <c r="E97" s="124" t="s">
        <v>80</v>
      </c>
      <c r="F97" s="124" t="s">
        <v>156</v>
      </c>
      <c r="G97" s="101">
        <f>'A3.3'!G15</f>
        <v>0</v>
      </c>
    </row>
    <row r="98" spans="1:7">
      <c r="A98" s="443" t="s">
        <v>188</v>
      </c>
      <c r="B98" s="443"/>
      <c r="C98" s="443"/>
      <c r="D98" s="126" t="s">
        <v>154</v>
      </c>
      <c r="E98" s="124" t="s">
        <v>80</v>
      </c>
      <c r="F98" s="124" t="s">
        <v>156</v>
      </c>
      <c r="G98" s="101">
        <f>'A3.3'!G16</f>
        <v>0</v>
      </c>
    </row>
    <row r="99" spans="1:7" ht="15" customHeight="1">
      <c r="A99" s="443" t="s">
        <v>189</v>
      </c>
      <c r="B99" s="443"/>
      <c r="C99" s="443"/>
      <c r="D99" s="126" t="s">
        <v>157</v>
      </c>
      <c r="E99" s="124" t="s">
        <v>158</v>
      </c>
      <c r="F99" s="124" t="s">
        <v>160</v>
      </c>
      <c r="G99" s="101">
        <f>'A3.3'!G17</f>
        <v>0</v>
      </c>
    </row>
    <row r="100" spans="1:7" ht="15.75" thickBot="1">
      <c r="A100" s="454" t="s">
        <v>193</v>
      </c>
      <c r="B100" s="454"/>
      <c r="C100" s="454"/>
      <c r="D100" s="454"/>
      <c r="E100" s="454"/>
      <c r="F100" s="454"/>
      <c r="G100" s="146">
        <f>SUM(G96:G99)</f>
        <v>0</v>
      </c>
    </row>
    <row r="101" spans="1:7" ht="22.5" customHeight="1" thickBot="1">
      <c r="A101" s="434" t="s">
        <v>198</v>
      </c>
      <c r="B101" s="435"/>
      <c r="C101" s="435"/>
      <c r="D101" s="435"/>
      <c r="E101" s="435"/>
      <c r="F101" s="436"/>
      <c r="G101" s="149">
        <f>G100+G94+[3]A.3!G112</f>
        <v>0</v>
      </c>
    </row>
    <row r="102" spans="1:7" ht="15" customHeight="1">
      <c r="A102" s="509" t="s">
        <v>52</v>
      </c>
      <c r="B102" s="509"/>
      <c r="C102" s="509"/>
      <c r="D102" s="509"/>
      <c r="E102" s="509"/>
      <c r="F102" s="509"/>
      <c r="G102" s="510"/>
    </row>
    <row r="103" spans="1:7" ht="16.5" customHeight="1">
      <c r="A103" s="469" t="s">
        <v>91</v>
      </c>
      <c r="B103" s="469"/>
      <c r="C103" s="469"/>
      <c r="D103" s="352">
        <f>'A3.3'!C22</f>
        <v>0</v>
      </c>
      <c r="E103" s="440">
        <v>0.8</v>
      </c>
      <c r="F103" s="355">
        <f>'A3.3'!F22</f>
        <v>0</v>
      </c>
      <c r="G103" s="350">
        <f>F103+F105+F107</f>
        <v>0</v>
      </c>
    </row>
    <row r="104" spans="1:7" ht="16.5" customHeight="1">
      <c r="A104" s="467" t="s">
        <v>199</v>
      </c>
      <c r="B104" s="467"/>
      <c r="C104" s="467"/>
      <c r="D104" s="353"/>
      <c r="E104" s="441"/>
      <c r="F104" s="358"/>
      <c r="G104" s="350"/>
    </row>
    <row r="105" spans="1:7" ht="16.5" customHeight="1">
      <c r="A105" s="469" t="s">
        <v>92</v>
      </c>
      <c r="B105" s="469"/>
      <c r="C105" s="469"/>
      <c r="D105" s="352">
        <f>'A3.3'!C24</f>
        <v>0</v>
      </c>
      <c r="E105" s="482">
        <v>0.1</v>
      </c>
      <c r="F105" s="355">
        <f>'A3.3'!F24</f>
        <v>0</v>
      </c>
      <c r="G105" s="350"/>
    </row>
    <row r="106" spans="1:7" ht="16.5" customHeight="1">
      <c r="A106" s="467" t="s">
        <v>200</v>
      </c>
      <c r="B106" s="467"/>
      <c r="C106" s="467"/>
      <c r="D106" s="353"/>
      <c r="E106" s="441"/>
      <c r="F106" s="358"/>
      <c r="G106" s="350"/>
    </row>
    <row r="107" spans="1:7" ht="16.5" customHeight="1">
      <c r="A107" s="469" t="s">
        <v>93</v>
      </c>
      <c r="B107" s="469"/>
      <c r="C107" s="469"/>
      <c r="D107" s="352">
        <f>'A3.3'!C26</f>
        <v>0</v>
      </c>
      <c r="E107" s="482">
        <v>0.1</v>
      </c>
      <c r="F107" s="355">
        <f>'A3.3'!F26</f>
        <v>0</v>
      </c>
      <c r="G107" s="350"/>
    </row>
    <row r="108" spans="1:7" ht="16.5" customHeight="1" thickBot="1">
      <c r="A108" s="467" t="s">
        <v>201</v>
      </c>
      <c r="B108" s="467"/>
      <c r="C108" s="467"/>
      <c r="D108" s="353"/>
      <c r="E108" s="441"/>
      <c r="F108" s="358"/>
      <c r="G108" s="351"/>
    </row>
    <row r="109" spans="1:7" ht="19.5" thickBot="1">
      <c r="A109" s="486"/>
      <c r="B109" s="487"/>
      <c r="C109" s="487"/>
      <c r="D109" s="487"/>
      <c r="E109" s="487"/>
      <c r="F109" s="480" t="str">
        <f>IF(G103&lt;=650,"NO SATISFACTORIO",IF(G103&lt;=799,"SATISFACTORIO",IF(G103&lt;=949,"DESTACADO",IF(G103&lt;=1000,"SOBRESALIENTE"))))</f>
        <v>NO SATISFACTORIO</v>
      </c>
      <c r="G109" s="481"/>
    </row>
    <row r="110" spans="1:7">
      <c r="A110" s="483" t="s">
        <v>209</v>
      </c>
      <c r="B110" s="484"/>
      <c r="C110" s="484"/>
      <c r="D110" s="484"/>
      <c r="E110" s="484"/>
      <c r="F110" s="484"/>
      <c r="G110" s="485"/>
    </row>
    <row r="111" spans="1:7">
      <c r="A111" s="488" t="s">
        <v>53</v>
      </c>
      <c r="B111" s="488"/>
      <c r="C111" s="488"/>
      <c r="D111" s="488"/>
      <c r="E111" s="488"/>
      <c r="F111" s="488"/>
      <c r="G111" s="489"/>
    </row>
    <row r="112" spans="1:7">
      <c r="A112" s="490" t="s">
        <v>54</v>
      </c>
      <c r="B112" s="491"/>
      <c r="C112" s="491"/>
      <c r="D112" s="491"/>
      <c r="E112" s="491"/>
      <c r="F112" s="491"/>
      <c r="G112" s="492"/>
    </row>
    <row r="113" spans="1:7" s="38" customFormat="1" ht="15.75" customHeight="1">
      <c r="B113" s="118" t="s">
        <v>55</v>
      </c>
      <c r="C113" s="470">
        <f>'A3.3'!B31</f>
        <v>0</v>
      </c>
      <c r="D113" s="470"/>
      <c r="E113" s="470"/>
      <c r="F113" s="470"/>
      <c r="G113" s="471"/>
    </row>
    <row r="114" spans="1:7" s="38" customFormat="1" ht="15.75" customHeight="1">
      <c r="B114" s="118" t="s">
        <v>56</v>
      </c>
      <c r="C114" s="470">
        <f>'A3.3'!B32</f>
        <v>0</v>
      </c>
      <c r="D114" s="470"/>
      <c r="E114" s="470"/>
      <c r="F114" s="470"/>
      <c r="G114" s="471"/>
    </row>
    <row r="115" spans="1:7" s="38" customFormat="1" ht="15.75" customHeight="1">
      <c r="B115" s="118" t="s">
        <v>210</v>
      </c>
      <c r="C115" s="470">
        <f>'A3.3'!B33</f>
        <v>0</v>
      </c>
      <c r="D115" s="470"/>
      <c r="E115" s="470"/>
      <c r="F115" s="470"/>
      <c r="G115" s="471"/>
    </row>
    <row r="116" spans="1:7" ht="15.75" customHeight="1">
      <c r="A116" s="490" t="s">
        <v>57</v>
      </c>
      <c r="B116" s="491"/>
      <c r="C116" s="491"/>
      <c r="D116" s="491"/>
      <c r="E116" s="491"/>
      <c r="F116" s="491"/>
      <c r="G116" s="492"/>
    </row>
    <row r="117" spans="1:7" ht="15.75" customHeight="1">
      <c r="B117" s="37" t="s">
        <v>55</v>
      </c>
      <c r="C117" s="470">
        <f>'A3.3'!B35</f>
        <v>0</v>
      </c>
      <c r="D117" s="470"/>
      <c r="E117" s="470"/>
      <c r="F117" s="470"/>
      <c r="G117" s="471"/>
    </row>
    <row r="118" spans="1:7" ht="15.75" customHeight="1">
      <c r="B118" s="37" t="s">
        <v>56</v>
      </c>
      <c r="C118" s="470">
        <f>'A3.3'!B36</f>
        <v>0</v>
      </c>
      <c r="D118" s="470"/>
      <c r="E118" s="470"/>
      <c r="F118" s="470"/>
      <c r="G118" s="471"/>
    </row>
    <row r="119" spans="1:7" ht="15.75" customHeight="1">
      <c r="B119" s="37" t="s">
        <v>210</v>
      </c>
      <c r="C119" s="470">
        <f>'A3.3'!B37</f>
        <v>0</v>
      </c>
      <c r="D119" s="470"/>
      <c r="E119" s="470"/>
      <c r="F119" s="470"/>
      <c r="G119" s="471"/>
    </row>
    <row r="120" spans="1:7">
      <c r="A120" s="490" t="s">
        <v>58</v>
      </c>
      <c r="B120" s="491"/>
      <c r="C120" s="491"/>
      <c r="D120" s="491"/>
      <c r="E120" s="491"/>
      <c r="F120" s="491"/>
      <c r="G120" s="492"/>
    </row>
    <row r="121" spans="1:7" ht="17.25" customHeight="1">
      <c r="B121" s="37" t="s">
        <v>55</v>
      </c>
      <c r="C121" s="463">
        <f>'A3.3'!B39</f>
        <v>0</v>
      </c>
      <c r="D121" s="463"/>
      <c r="E121" s="463"/>
      <c r="F121" s="463"/>
      <c r="G121" s="464"/>
    </row>
    <row r="122" spans="1:7" ht="17.25" customHeight="1">
      <c r="B122" s="37" t="s">
        <v>56</v>
      </c>
      <c r="C122" s="465">
        <f>'A3.3'!B40</f>
        <v>0</v>
      </c>
      <c r="D122" s="465"/>
      <c r="E122" s="465"/>
      <c r="F122" s="465"/>
      <c r="G122" s="466"/>
    </row>
    <row r="123" spans="1:7" ht="21.75" customHeight="1">
      <c r="B123" s="460" t="s">
        <v>231</v>
      </c>
      <c r="C123" s="461"/>
      <c r="D123" s="461"/>
      <c r="E123" s="461"/>
      <c r="F123" s="461"/>
      <c r="G123" s="461"/>
    </row>
    <row r="124" spans="1:7" ht="15.75" customHeight="1">
      <c r="B124" s="273" t="str">
        <f>'A3.3'!B42</f>
        <v xml:space="preserve">1. ¿Cómo aporta el funcionario al cumplimiento de la Politica Integral del SIG?  </v>
      </c>
      <c r="C124" s="361"/>
      <c r="D124" s="361"/>
      <c r="E124" s="361"/>
      <c r="F124" s="361"/>
      <c r="G124" s="274"/>
    </row>
    <row r="125" spans="1:7" ht="24" customHeight="1">
      <c r="B125" s="460">
        <f>'A3.3'!B43</f>
        <v>0</v>
      </c>
      <c r="C125" s="461"/>
      <c r="D125" s="461"/>
      <c r="E125" s="461"/>
      <c r="F125" s="461"/>
      <c r="G125" s="462"/>
    </row>
    <row r="126" spans="1:7" ht="15.75" customHeight="1">
      <c r="B126" s="273" t="s">
        <v>233</v>
      </c>
      <c r="C126" s="361"/>
      <c r="D126" s="361"/>
      <c r="E126" s="361"/>
      <c r="F126" s="361"/>
      <c r="G126" s="274"/>
    </row>
    <row r="127" spans="1:7" ht="24" customHeight="1">
      <c r="B127" s="460">
        <f>'A3.3'!B45</f>
        <v>0</v>
      </c>
      <c r="C127" s="461"/>
      <c r="D127" s="461"/>
      <c r="E127" s="461"/>
      <c r="F127" s="461"/>
      <c r="G127" s="462"/>
    </row>
    <row r="128" spans="1:7" ht="15.75" customHeight="1">
      <c r="B128" s="158" t="s">
        <v>234</v>
      </c>
      <c r="C128" s="161"/>
      <c r="D128" s="161"/>
      <c r="E128" s="161"/>
      <c r="F128" s="161"/>
      <c r="G128" s="159"/>
    </row>
    <row r="129" spans="2:7" ht="24.75" customHeight="1">
      <c r="B129" s="460">
        <f>'A3.3'!B47</f>
        <v>0</v>
      </c>
      <c r="C129" s="461"/>
      <c r="D129" s="461"/>
      <c r="E129" s="461"/>
      <c r="F129" s="461"/>
      <c r="G129" s="462"/>
    </row>
    <row r="130" spans="2:7" ht="15.75" customHeight="1">
      <c r="B130" s="457"/>
      <c r="C130" s="458"/>
      <c r="D130" s="458"/>
      <c r="E130" s="458"/>
      <c r="F130" s="458"/>
      <c r="G130" s="459"/>
    </row>
    <row r="131" spans="2:7">
      <c r="B131" s="37"/>
      <c r="C131" s="31"/>
      <c r="D131" s="31"/>
      <c r="E131" s="31"/>
      <c r="F131" s="31"/>
      <c r="G131" s="39"/>
    </row>
    <row r="132" spans="2:7" ht="15.75">
      <c r="B132" s="167" t="s">
        <v>203</v>
      </c>
      <c r="C132" s="165"/>
      <c r="D132" s="165"/>
      <c r="E132" s="165" t="s">
        <v>240</v>
      </c>
      <c r="F132" s="165"/>
      <c r="G132" s="168"/>
    </row>
    <row r="133" spans="2:7">
      <c r="B133" s="40"/>
      <c r="C133" s="150">
        <f>D10</f>
        <v>0</v>
      </c>
      <c r="D133" s="41"/>
      <c r="E133" s="41"/>
      <c r="F133" s="41"/>
      <c r="G133" s="42"/>
    </row>
    <row r="134" spans="2:7">
      <c r="B134" s="249"/>
      <c r="C134" s="249"/>
      <c r="D134" s="249"/>
      <c r="E134" s="249"/>
      <c r="F134" s="249"/>
      <c r="G134" s="249"/>
    </row>
    <row r="135" spans="2:7">
      <c r="B135" s="142"/>
      <c r="C135" s="143"/>
      <c r="D135" s="143"/>
      <c r="E135" s="143"/>
      <c r="F135" s="143"/>
      <c r="G135" s="144"/>
    </row>
    <row r="136" spans="2:7">
      <c r="B136" s="43"/>
      <c r="C136" s="44"/>
      <c r="D136" s="44"/>
      <c r="E136" s="44"/>
      <c r="F136" s="44"/>
      <c r="G136" s="45"/>
    </row>
    <row r="137" spans="2:7" ht="15.75">
      <c r="B137" s="167" t="s">
        <v>202</v>
      </c>
      <c r="C137" s="98"/>
      <c r="D137" s="98"/>
      <c r="E137" s="165" t="s">
        <v>241</v>
      </c>
      <c r="F137" s="98"/>
      <c r="G137" s="99"/>
    </row>
    <row r="138" spans="2:7">
      <c r="B138" s="40"/>
      <c r="C138" s="150">
        <f>D6</f>
        <v>0</v>
      </c>
      <c r="D138" s="41"/>
      <c r="E138" s="41"/>
      <c r="F138" s="41"/>
      <c r="G138" s="42"/>
    </row>
    <row r="139" spans="2:7" ht="10.5" customHeight="1">
      <c r="B139" s="31"/>
      <c r="C139" s="31"/>
      <c r="D139" s="31"/>
      <c r="E139" s="31"/>
      <c r="F139" s="31"/>
      <c r="G139" s="31"/>
    </row>
    <row r="140" spans="2:7" ht="15" customHeight="1">
      <c r="B140" s="478" t="s">
        <v>61</v>
      </c>
      <c r="C140" s="478"/>
      <c r="D140" s="478"/>
      <c r="E140" s="478"/>
      <c r="F140" s="478"/>
      <c r="G140" s="478"/>
    </row>
    <row r="141" spans="2:7" ht="15.75" thickBot="1">
      <c r="B141" s="479" t="s">
        <v>62</v>
      </c>
      <c r="C141" s="479"/>
      <c r="D141" s="479"/>
      <c r="E141" s="479"/>
      <c r="F141" s="479"/>
      <c r="G141" s="479"/>
    </row>
    <row r="142" spans="2:7" ht="36" customHeight="1">
      <c r="B142" s="511" t="s">
        <v>194</v>
      </c>
      <c r="C142" s="512"/>
      <c r="D142" s="151"/>
      <c r="E142" s="496" t="s">
        <v>195</v>
      </c>
      <c r="F142" s="496"/>
      <c r="G142" s="152"/>
    </row>
    <row r="143" spans="2:7" ht="30" customHeight="1">
      <c r="B143" s="493" t="s">
        <v>243</v>
      </c>
      <c r="C143" s="494"/>
      <c r="D143" s="494"/>
      <c r="E143" s="494"/>
      <c r="F143" s="494"/>
      <c r="G143" s="495"/>
    </row>
    <row r="144" spans="2:7">
      <c r="B144" s="131"/>
      <c r="C144" s="132"/>
      <c r="D144" s="132"/>
      <c r="E144" s="132"/>
      <c r="F144" s="132"/>
      <c r="G144" s="133"/>
    </row>
    <row r="145" spans="2:7">
      <c r="B145" s="497" t="s">
        <v>245</v>
      </c>
      <c r="C145" s="498"/>
      <c r="D145" s="498"/>
      <c r="E145" s="498"/>
      <c r="F145" s="498"/>
      <c r="G145" s="499"/>
    </row>
    <row r="146" spans="2:7">
      <c r="B146" s="337"/>
      <c r="C146" s="344"/>
      <c r="D146" s="344"/>
      <c r="E146" s="344"/>
      <c r="F146" s="344"/>
      <c r="G146" s="345"/>
    </row>
    <row r="147" spans="2:7" ht="52.5" customHeight="1">
      <c r="B147" s="472" t="s">
        <v>244</v>
      </c>
      <c r="C147" s="473"/>
      <c r="D147" s="473"/>
      <c r="E147" s="473"/>
      <c r="F147" s="473"/>
      <c r="G147" s="474"/>
    </row>
    <row r="148" spans="2:7" ht="52.5" customHeight="1">
      <c r="B148" s="475" t="s">
        <v>95</v>
      </c>
      <c r="C148" s="476"/>
      <c r="D148" s="476"/>
      <c r="E148" s="476"/>
      <c r="F148" s="476"/>
      <c r="G148" s="477"/>
    </row>
  </sheetData>
  <sheetProtection algorithmName="SHA-512" hashValue="UVmwqK2rWKl5kBhlbOsJhs1piUnsjVGn5V1c1cq9zPfD7XW3XXw+dDMPalH+c6ySM7tfkwqhWHBRr52cDRvcyw==" saltValue="PzLSxRA2zOeHsMVLgkDf0Q==" spinCount="100000" sheet="1" objects="1" scenarios="1"/>
  <mergeCells count="146">
    <mergeCell ref="B145:G145"/>
    <mergeCell ref="A3:E3"/>
    <mergeCell ref="A2:G2"/>
    <mergeCell ref="F4:G4"/>
    <mergeCell ref="C117:G117"/>
    <mergeCell ref="A87:F87"/>
    <mergeCell ref="A89:C89"/>
    <mergeCell ref="A90:C90"/>
    <mergeCell ref="A91:C91"/>
    <mergeCell ref="A92:C92"/>
    <mergeCell ref="A80:G80"/>
    <mergeCell ref="A16:G16"/>
    <mergeCell ref="C43:G43"/>
    <mergeCell ref="C51:G51"/>
    <mergeCell ref="C52:G52"/>
    <mergeCell ref="C53:G53"/>
    <mergeCell ref="A102:G102"/>
    <mergeCell ref="C115:G115"/>
    <mergeCell ref="A104:C104"/>
    <mergeCell ref="C47:G47"/>
    <mergeCell ref="C48:G48"/>
    <mergeCell ref="B142:C142"/>
    <mergeCell ref="A105:C105"/>
    <mergeCell ref="F17:G17"/>
    <mergeCell ref="B147:G147"/>
    <mergeCell ref="B148:G148"/>
    <mergeCell ref="B140:G140"/>
    <mergeCell ref="B141:G141"/>
    <mergeCell ref="B134:G134"/>
    <mergeCell ref="F109:G109"/>
    <mergeCell ref="D105:D106"/>
    <mergeCell ref="E105:E106"/>
    <mergeCell ref="F105:F106"/>
    <mergeCell ref="D107:D108"/>
    <mergeCell ref="E107:E108"/>
    <mergeCell ref="F107:F108"/>
    <mergeCell ref="A107:C107"/>
    <mergeCell ref="A108:C108"/>
    <mergeCell ref="A110:G110"/>
    <mergeCell ref="A109:E109"/>
    <mergeCell ref="A111:G111"/>
    <mergeCell ref="A120:G120"/>
    <mergeCell ref="A116:G116"/>
    <mergeCell ref="C113:G113"/>
    <mergeCell ref="B143:G143"/>
    <mergeCell ref="A112:G112"/>
    <mergeCell ref="E142:F142"/>
    <mergeCell ref="C114:G114"/>
    <mergeCell ref="B146:G146"/>
    <mergeCell ref="A100:F100"/>
    <mergeCell ref="A85:C85"/>
    <mergeCell ref="A86:C86"/>
    <mergeCell ref="A88:G88"/>
    <mergeCell ref="G103:G108"/>
    <mergeCell ref="A99:C99"/>
    <mergeCell ref="A94:F94"/>
    <mergeCell ref="B130:G130"/>
    <mergeCell ref="B124:G124"/>
    <mergeCell ref="B125:G125"/>
    <mergeCell ref="B126:G126"/>
    <mergeCell ref="B127:G127"/>
    <mergeCell ref="B129:G129"/>
    <mergeCell ref="B123:G123"/>
    <mergeCell ref="C121:G121"/>
    <mergeCell ref="C122:G122"/>
    <mergeCell ref="A93:C93"/>
    <mergeCell ref="A106:C106"/>
    <mergeCell ref="A96:C96"/>
    <mergeCell ref="A97:C97"/>
    <mergeCell ref="A103:C103"/>
    <mergeCell ref="C118:G118"/>
    <mergeCell ref="C119:G119"/>
    <mergeCell ref="A17:E17"/>
    <mergeCell ref="A78:G78"/>
    <mergeCell ref="C39:D39"/>
    <mergeCell ref="C36:D36"/>
    <mergeCell ref="C37:D37"/>
    <mergeCell ref="C49:G49"/>
    <mergeCell ref="C38:D38"/>
    <mergeCell ref="A60:G60"/>
    <mergeCell ref="B22:D22"/>
    <mergeCell ref="B23:D23"/>
    <mergeCell ref="B24:D24"/>
    <mergeCell ref="B25:D25"/>
    <mergeCell ref="B26:D26"/>
    <mergeCell ref="B27:D27"/>
    <mergeCell ref="A43:B48"/>
    <mergeCell ref="A49:B54"/>
    <mergeCell ref="C44:G44"/>
    <mergeCell ref="C70:G70"/>
    <mergeCell ref="C71:G71"/>
    <mergeCell ref="C72:G72"/>
    <mergeCell ref="B29:D29"/>
    <mergeCell ref="B21:D21"/>
    <mergeCell ref="E32:F32"/>
    <mergeCell ref="A82:C82"/>
    <mergeCell ref="A83:C83"/>
    <mergeCell ref="A101:F101"/>
    <mergeCell ref="A95:G95"/>
    <mergeCell ref="C46:G46"/>
    <mergeCell ref="D103:D104"/>
    <mergeCell ref="E103:E104"/>
    <mergeCell ref="F103:F104"/>
    <mergeCell ref="E34:G34"/>
    <mergeCell ref="A98:C98"/>
    <mergeCell ref="A81:C81"/>
    <mergeCell ref="A84:C84"/>
    <mergeCell ref="B56:G56"/>
    <mergeCell ref="D58:F58"/>
    <mergeCell ref="C45:G45"/>
    <mergeCell ref="C54:G54"/>
    <mergeCell ref="A41:G41"/>
    <mergeCell ref="A4:D5"/>
    <mergeCell ref="A15:G15"/>
    <mergeCell ref="A14:G14"/>
    <mergeCell ref="B19:D19"/>
    <mergeCell ref="B20:D20"/>
    <mergeCell ref="A79:G79"/>
    <mergeCell ref="C50:G50"/>
    <mergeCell ref="B28:D28"/>
    <mergeCell ref="B18:D18"/>
    <mergeCell ref="A42:G42"/>
    <mergeCell ref="A61:B66"/>
    <mergeCell ref="C61:G61"/>
    <mergeCell ref="C62:G62"/>
    <mergeCell ref="C63:G63"/>
    <mergeCell ref="C64:G64"/>
    <mergeCell ref="C65:G65"/>
    <mergeCell ref="C66:G66"/>
    <mergeCell ref="A67:B72"/>
    <mergeCell ref="C67:G67"/>
    <mergeCell ref="C68:G68"/>
    <mergeCell ref="C69:G69"/>
    <mergeCell ref="B74:G74"/>
    <mergeCell ref="D76:F76"/>
    <mergeCell ref="E5:G5"/>
    <mergeCell ref="D6:G6"/>
    <mergeCell ref="D7:G7"/>
    <mergeCell ref="D8:G8"/>
    <mergeCell ref="A6:B9"/>
    <mergeCell ref="A10:B12"/>
    <mergeCell ref="A13:G13"/>
    <mergeCell ref="D9:G9"/>
    <mergeCell ref="D10:G10"/>
    <mergeCell ref="D11:G11"/>
    <mergeCell ref="D12:G12"/>
  </mergeCells>
  <conditionalFormatting sqref="A60:A61">
    <cfRule type="cellIs" dxfId="12" priority="2" operator="equal">
      <formula>0</formula>
    </cfRule>
  </conditionalFormatting>
  <conditionalFormatting sqref="A102:A112">
    <cfRule type="cellIs" dxfId="11" priority="11" operator="equal">
      <formula>0</formula>
    </cfRule>
  </conditionalFormatting>
  <conditionalFormatting sqref="A117:C119">
    <cfRule type="cellIs" dxfId="10" priority="7" operator="equal">
      <formula>0</formula>
    </cfRule>
  </conditionalFormatting>
  <conditionalFormatting sqref="A143:G148">
    <cfRule type="cellIs" dxfId="9" priority="1" operator="equal">
      <formula>0</formula>
    </cfRule>
  </conditionalFormatting>
  <conditionalFormatting sqref="A1:XFD1 A6 C6:XFD12 A10 A13:A17 H13:XFD17 F17:G17 A18:B19 E18:XFD28 A20:A28 F29:G30 H29:XFD42 A30:C30 E30 A31:G31 A32:E32 G32 A33:G33 A34:E34 A35:D35 G35 A36:G40 A41:A43 C43:XFD55 A49 A56:G59 H56:XFD130 A77:A78 D103:G108 F109:G109 A113:C115 A116 A120 A121:C122 A123:A130 A131:XFD134 A136:G141 H136:XFD148 A149:XFD1048576">
    <cfRule type="cellIs" dxfId="8" priority="25" operator="equal">
      <formula>0</formula>
    </cfRule>
  </conditionalFormatting>
  <conditionalFormatting sqref="B19:B28">
    <cfRule type="cellIs" dxfId="7" priority="13" operator="equal">
      <formula>0</formula>
    </cfRule>
    <cfRule type="cellIs" dxfId="6" priority="14" operator="equal">
      <formula>0</formula>
    </cfRule>
  </conditionalFormatting>
  <conditionalFormatting sqref="B20:B29">
    <cfRule type="cellIs" dxfId="5" priority="12" operator="equal">
      <formula>0</formula>
    </cfRule>
  </conditionalFormatting>
  <conditionalFormatting sqref="B123">
    <cfRule type="cellIs" dxfId="4" priority="6" operator="equal">
      <formula>0</formula>
    </cfRule>
  </conditionalFormatting>
  <conditionalFormatting sqref="C61:G73 A67 A74:G76">
    <cfRule type="cellIs" dxfId="3" priority="3" operator="equal">
      <formula>0</formula>
    </cfRule>
  </conditionalFormatting>
  <conditionalFormatting sqref="E19:E28">
    <cfRule type="cellIs" dxfId="2" priority="26" operator="equal">
      <formula>0</formula>
    </cfRule>
    <cfRule type="cellIs" dxfId="1" priority="27" operator="equal">
      <formula>0</formula>
    </cfRule>
  </conditionalFormatting>
  <conditionalFormatting sqref="G82:G87">
    <cfRule type="containsBlanks" dxfId="0" priority="21">
      <formula>LEN(TRIM(G82))=0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119" scale="70" fitToWidth="0" fitToHeight="0" orientation="portrait" r:id="rId1"/>
  <headerFooter>
    <oddHeader>&amp;R&amp;"-,Negrita"&amp;12&amp;P de &amp;N</oddHeader>
  </headerFooter>
  <rowBreaks count="2" manualBreakCount="2">
    <brk id="59" max="6" man="1"/>
    <brk id="110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A1</vt:lpstr>
      <vt:lpstr>A1.1</vt:lpstr>
      <vt:lpstr>A2</vt:lpstr>
      <vt:lpstr>A3</vt:lpstr>
      <vt:lpstr>A3.3</vt:lpstr>
      <vt:lpstr>IMPRIMIR</vt:lpstr>
      <vt:lpstr>A1.1!Área_de_impresión</vt:lpstr>
      <vt:lpstr>A3.3!Área_de_impresión</vt:lpstr>
      <vt:lpstr>IMPRIMIR!Área_de_impresión</vt:lpstr>
      <vt:lpstr>IMPRIMIR!Títulos_a_imprimir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Sofia Cerinza Español</dc:creator>
  <cp:lastModifiedBy>Yamile Sofia Cerinza Espanol</cp:lastModifiedBy>
  <cp:lastPrinted>2022-02-16T15:33:00Z</cp:lastPrinted>
  <dcterms:created xsi:type="dcterms:W3CDTF">2018-04-10T14:32:10Z</dcterms:created>
  <dcterms:modified xsi:type="dcterms:W3CDTF">2023-08-04T20:19:46Z</dcterms:modified>
</cp:coreProperties>
</file>