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lizlo\Downloads\"/>
    </mc:Choice>
  </mc:AlternateContent>
  <xr:revisionPtr revIDLastSave="0" documentId="8_{243214A5-3265-4344-9913-44FDF5BDEDE2}" xr6:coauthVersionLast="47" xr6:coauthVersionMax="47" xr10:uidLastSave="{00000000-0000-0000-0000-000000000000}"/>
  <bookViews>
    <workbookView xWindow="-108" yWindow="-108" windowWidth="23256" windowHeight="13896" tabRatio="308" xr2:uid="{00000000-000D-0000-FFFF-FFFF00000000}"/>
  </bookViews>
  <sheets>
    <sheet name="Formato Oferta Económica" sheetId="4" r:id="rId1"/>
  </sheets>
  <definedNames>
    <definedName name="Excel_BuiltIn_Print_Area_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6" i="4" l="1"/>
  <c r="K66" i="4" s="1"/>
  <c r="L66" i="4" s="1"/>
  <c r="J65" i="4"/>
  <c r="J64" i="4"/>
  <c r="K64" i="4" s="1"/>
  <c r="J63" i="4"/>
  <c r="J62" i="4"/>
  <c r="K62" i="4" s="1"/>
  <c r="J61" i="4"/>
  <c r="K61" i="4" s="1"/>
  <c r="J60" i="4"/>
  <c r="K60" i="4" s="1"/>
  <c r="J59" i="4"/>
  <c r="J58" i="4"/>
  <c r="K58" i="4" s="1"/>
  <c r="J57" i="4"/>
  <c r="K57" i="4" s="1"/>
  <c r="J56" i="4"/>
  <c r="K56" i="4" s="1"/>
  <c r="J55" i="4"/>
  <c r="J54" i="4"/>
  <c r="K54" i="4" s="1"/>
  <c r="J53" i="4"/>
  <c r="J52" i="4"/>
  <c r="K52" i="4" s="1"/>
  <c r="J51" i="4"/>
  <c r="J50" i="4"/>
  <c r="K50" i="4" s="1"/>
  <c r="J49" i="4"/>
  <c r="J48" i="4"/>
  <c r="K48" i="4" s="1"/>
  <c r="J47" i="4"/>
  <c r="J46" i="4"/>
  <c r="K46" i="4" s="1"/>
  <c r="K65" i="4" l="1"/>
  <c r="L65" i="4" s="1"/>
  <c r="L61" i="4"/>
  <c r="K47" i="4"/>
  <c r="L47" i="4" s="1"/>
  <c r="K63" i="4"/>
  <c r="L63" i="4" s="1"/>
  <c r="K53" i="4"/>
  <c r="L53" i="4" s="1"/>
  <c r="K59" i="4"/>
  <c r="L59" i="4" s="1"/>
  <c r="K49" i="4"/>
  <c r="L49" i="4" s="1"/>
  <c r="K55" i="4"/>
  <c r="L55" i="4" s="1"/>
  <c r="K51" i="4"/>
  <c r="L51" i="4" s="1"/>
  <c r="L57" i="4"/>
  <c r="L46" i="4"/>
  <c r="L50" i="4"/>
  <c r="L52" i="4"/>
  <c r="L56" i="4"/>
  <c r="L58" i="4"/>
  <c r="L60" i="4"/>
  <c r="L62" i="4"/>
  <c r="L48" i="4"/>
  <c r="L54" i="4"/>
  <c r="L64" i="4"/>
  <c r="K100" i="4" l="1"/>
  <c r="J91" i="4" l="1"/>
  <c r="J90" i="4"/>
  <c r="J89" i="4"/>
  <c r="J88" i="4"/>
  <c r="K88" i="4" s="1"/>
  <c r="J87" i="4"/>
  <c r="K87" i="4" s="1"/>
  <c r="L87" i="4" s="1"/>
  <c r="J86" i="4"/>
  <c r="K86" i="4" s="1"/>
  <c r="J85" i="4"/>
  <c r="K85" i="4" s="1"/>
  <c r="L85" i="4" s="1"/>
  <c r="J84" i="4"/>
  <c r="J83" i="4"/>
  <c r="K83" i="4" s="1"/>
  <c r="J82" i="4"/>
  <c r="K82" i="4" s="1"/>
  <c r="L82" i="4" s="1"/>
  <c r="J81" i="4"/>
  <c r="J80" i="4"/>
  <c r="J79" i="4"/>
  <c r="K79" i="4" s="1"/>
  <c r="L79" i="4" s="1"/>
  <c r="J78" i="4"/>
  <c r="J77" i="4"/>
  <c r="K77" i="4" s="1"/>
  <c r="L77" i="4" s="1"/>
  <c r="J76" i="4"/>
  <c r="K76" i="4" s="1"/>
  <c r="J75" i="4"/>
  <c r="K75" i="4" s="1"/>
  <c r="J74" i="4"/>
  <c r="J73" i="4"/>
  <c r="J72" i="4"/>
  <c r="K72" i="4" s="1"/>
  <c r="J71" i="4"/>
  <c r="K71" i="4" s="1"/>
  <c r="L71" i="4" s="1"/>
  <c r="J70" i="4"/>
  <c r="K70" i="4" s="1"/>
  <c r="J69" i="4"/>
  <c r="K69" i="4" s="1"/>
  <c r="L69" i="4" s="1"/>
  <c r="J68" i="4"/>
  <c r="K68" i="4" s="1"/>
  <c r="J67" i="4"/>
  <c r="J45" i="4"/>
  <c r="K45" i="4" s="1"/>
  <c r="J44" i="4"/>
  <c r="J43" i="4"/>
  <c r="J42" i="4"/>
  <c r="K42" i="4" s="1"/>
  <c r="L42" i="4" s="1"/>
  <c r="J41" i="4"/>
  <c r="J40" i="4"/>
  <c r="K40" i="4" s="1"/>
  <c r="L40" i="4" s="1"/>
  <c r="J39" i="4"/>
  <c r="K39" i="4" s="1"/>
  <c r="J38" i="4"/>
  <c r="J37" i="4"/>
  <c r="K37" i="4" s="1"/>
  <c r="J36" i="4"/>
  <c r="J35" i="4"/>
  <c r="J34" i="4"/>
  <c r="K34" i="4" s="1"/>
  <c r="L34" i="4" s="1"/>
  <c r="J33" i="4"/>
  <c r="J32" i="4"/>
  <c r="K32" i="4" s="1"/>
  <c r="L32" i="4" s="1"/>
  <c r="J31" i="4"/>
  <c r="J30" i="4"/>
  <c r="J29" i="4"/>
  <c r="K29" i="4" s="1"/>
  <c r="L29" i="4" s="1"/>
  <c r="J28" i="4"/>
  <c r="J27" i="4"/>
  <c r="K27" i="4" s="1"/>
  <c r="J26" i="4"/>
  <c r="K26" i="4" s="1"/>
  <c r="L26" i="4" s="1"/>
  <c r="J25" i="4"/>
  <c r="K25" i="4" s="1"/>
  <c r="J24" i="4"/>
  <c r="K24" i="4" s="1"/>
  <c r="L24" i="4" s="1"/>
  <c r="J23" i="4"/>
  <c r="K23" i="4" s="1"/>
  <c r="J22" i="4"/>
  <c r="K22" i="4" s="1"/>
  <c r="J21" i="4"/>
  <c r="J20" i="4"/>
  <c r="J19" i="4"/>
  <c r="J18" i="4"/>
  <c r="K18" i="4" s="1"/>
  <c r="L18" i="4" s="1"/>
  <c r="J17" i="4"/>
  <c r="K17" i="4" s="1"/>
  <c r="J16" i="4"/>
  <c r="K16" i="4" s="1"/>
  <c r="L16" i="4" s="1"/>
  <c r="J15" i="4"/>
  <c r="J14" i="4"/>
  <c r="K14" i="4" s="1"/>
  <c r="J13" i="4"/>
  <c r="J12" i="4"/>
  <c r="J11" i="4"/>
  <c r="K11" i="4" s="1"/>
  <c r="J10" i="4"/>
  <c r="K10" i="4" s="1"/>
  <c r="L10" i="4" s="1"/>
  <c r="J9" i="4"/>
  <c r="J8" i="4"/>
  <c r="K8" i="4" s="1"/>
  <c r="L8" i="4" s="1"/>
  <c r="J7" i="4"/>
  <c r="B8" i="4"/>
  <c r="B9" i="4" s="1"/>
  <c r="B10" i="4" s="1"/>
  <c r="B11" i="4" s="1"/>
  <c r="B12" i="4" s="1"/>
  <c r="B13" i="4" s="1"/>
  <c r="B14" i="4" s="1"/>
  <c r="B15" i="4" s="1"/>
  <c r="B16" i="4" s="1"/>
  <c r="B17" i="4" s="1"/>
  <c r="B18" i="4" s="1"/>
  <c r="B19" i="4" s="1"/>
  <c r="B20" i="4" s="1"/>
  <c r="B21" i="4" s="1"/>
  <c r="B22" i="4" s="1"/>
  <c r="B23" i="4" s="1"/>
  <c r="B24" i="4" s="1"/>
  <c r="B25" i="4" l="1"/>
  <c r="B26" i="4" s="1"/>
  <c r="B27" i="4" s="1"/>
  <c r="B28" i="4" s="1"/>
  <c r="B29" i="4" s="1"/>
  <c r="B30" i="4" s="1"/>
  <c r="B31" i="4" s="1"/>
  <c r="B32" i="4" s="1"/>
  <c r="B33" i="4" s="1"/>
  <c r="B34" i="4" s="1"/>
  <c r="B35" i="4" s="1"/>
  <c r="B36" i="4" s="1"/>
  <c r="B37" i="4" s="1"/>
  <c r="B38" i="4" s="1"/>
  <c r="B39" i="4" s="1"/>
  <c r="B40" i="4" s="1"/>
  <c r="B41" i="4" s="1"/>
  <c r="B42" i="4" s="1"/>
  <c r="B43" i="4" s="1"/>
  <c r="B44" i="4" s="1"/>
  <c r="B45" i="4" s="1"/>
  <c r="J92" i="4"/>
  <c r="L45" i="4"/>
  <c r="K13" i="4"/>
  <c r="L13" i="4" s="1"/>
  <c r="K74" i="4"/>
  <c r="L74" i="4" s="1"/>
  <c r="L84" i="4"/>
  <c r="K15" i="4"/>
  <c r="L15" i="4" s="1"/>
  <c r="K21" i="4"/>
  <c r="L21" i="4" s="1"/>
  <c r="L37" i="4"/>
  <c r="L68" i="4"/>
  <c r="K84" i="4"/>
  <c r="K31" i="4"/>
  <c r="L31" i="4" s="1"/>
  <c r="L23" i="4"/>
  <c r="L39" i="4"/>
  <c r="L76" i="4"/>
  <c r="L11" i="4"/>
  <c r="L27" i="4"/>
  <c r="L72" i="4"/>
  <c r="L88" i="4"/>
  <c r="K9" i="4"/>
  <c r="L9" i="4" s="1"/>
  <c r="L22" i="4"/>
  <c r="K41" i="4"/>
  <c r="L41" i="4" s="1"/>
  <c r="L75" i="4"/>
  <c r="L83" i="4"/>
  <c r="K90" i="4"/>
  <c r="L90" i="4" s="1"/>
  <c r="K19" i="4"/>
  <c r="L19" i="4" s="1"/>
  <c r="K35" i="4"/>
  <c r="L35" i="4" s="1"/>
  <c r="K43" i="4"/>
  <c r="L43" i="4" s="1"/>
  <c r="K80" i="4"/>
  <c r="L80" i="4" s="1"/>
  <c r="K30" i="4"/>
  <c r="L30" i="4" s="1"/>
  <c r="K38" i="4"/>
  <c r="L38" i="4" s="1"/>
  <c r="L14" i="4"/>
  <c r="K33" i="4"/>
  <c r="L33" i="4" s="1"/>
  <c r="K78" i="4"/>
  <c r="L78" i="4" s="1"/>
  <c r="K12" i="4"/>
  <c r="L12" i="4" s="1"/>
  <c r="L17" i="4"/>
  <c r="K20" i="4"/>
  <c r="L20" i="4" s="1"/>
  <c r="L25" i="4"/>
  <c r="K28" i="4"/>
  <c r="L28" i="4" s="1"/>
  <c r="K36" i="4"/>
  <c r="L36" i="4" s="1"/>
  <c r="K44" i="4"/>
  <c r="L44" i="4" s="1"/>
  <c r="L70" i="4"/>
  <c r="K73" i="4"/>
  <c r="L73" i="4" s="1"/>
  <c r="K81" i="4"/>
  <c r="L81" i="4" s="1"/>
  <c r="L86" i="4"/>
  <c r="K89" i="4"/>
  <c r="L89" i="4" s="1"/>
  <c r="K91" i="4"/>
  <c r="L91" i="4" s="1"/>
  <c r="K67" i="4"/>
  <c r="L67" i="4" s="1"/>
  <c r="K7" i="4"/>
  <c r="B46" i="4" l="1"/>
  <c r="B47" i="4" s="1"/>
  <c r="B48" i="4" s="1"/>
  <c r="B49" i="4" s="1"/>
  <c r="B50" i="4" s="1"/>
  <c r="B51" i="4" s="1"/>
  <c r="B52" i="4" s="1"/>
  <c r="B53" i="4" s="1"/>
  <c r="B54" i="4" s="1"/>
  <c r="B55" i="4" s="1"/>
  <c r="B56" i="4" s="1"/>
  <c r="B57" i="4" s="1"/>
  <c r="B58" i="4" s="1"/>
  <c r="B59" i="4" s="1"/>
  <c r="B60" i="4" s="1"/>
  <c r="B61" i="4" s="1"/>
  <c r="B62" i="4" s="1"/>
  <c r="B63" i="4" s="1"/>
  <c r="B64" i="4" s="1"/>
  <c r="B65" i="4" s="1"/>
  <c r="B66" i="4" s="1"/>
  <c r="B67" i="4" s="1"/>
  <c r="B68" i="4" s="1"/>
  <c r="B69" i="4" s="1"/>
  <c r="B70" i="4" s="1"/>
  <c r="B71" i="4" s="1"/>
  <c r="B72" i="4" s="1"/>
  <c r="B73" i="4" s="1"/>
  <c r="B74" i="4" s="1"/>
  <c r="B75" i="4" s="1"/>
  <c r="B76" i="4" s="1"/>
  <c r="B77" i="4" s="1"/>
  <c r="B78" i="4" s="1"/>
  <c r="B79" i="4" s="1"/>
  <c r="B80" i="4" s="1"/>
  <c r="B81" i="4" s="1"/>
  <c r="B82" i="4" s="1"/>
  <c r="B83" i="4" s="1"/>
  <c r="B84" i="4" s="1"/>
  <c r="B85" i="4" s="1"/>
  <c r="B86" i="4" s="1"/>
  <c r="B87" i="4" s="1"/>
  <c r="B88" i="4" s="1"/>
  <c r="B89" i="4" s="1"/>
  <c r="B90" i="4" s="1"/>
  <c r="B91" i="4" s="1"/>
  <c r="L98" i="4"/>
  <c r="L99" i="4" s="1"/>
  <c r="L97" i="4"/>
  <c r="L96" i="4"/>
  <c r="L7" i="4"/>
  <c r="L92" i="4" s="1"/>
  <c r="K92" i="4"/>
  <c r="L100" i="4" l="1"/>
  <c r="L94" i="4" s="1"/>
</calcChain>
</file>

<file path=xl/sharedStrings.xml><?xml version="1.0" encoding="utf-8"?>
<sst xmlns="http://schemas.openxmlformats.org/spreadsheetml/2006/main" count="66" uniqueCount="63">
  <si>
    <t>CANTIDAD</t>
  </si>
  <si>
    <t>UNIDAD DE MEDIDA</t>
  </si>
  <si>
    <t>ANTES DE DILIGENCIAR ESTE FORMATO TENER EN CUENTA:</t>
  </si>
  <si>
    <t>% IMPUESTO</t>
  </si>
  <si>
    <t>TOTAL CON IMPUESTOS</t>
  </si>
  <si>
    <t>No. Item</t>
  </si>
  <si>
    <t xml:space="preserve">    OBJETO</t>
  </si>
  <si>
    <t>SUBTOTAL
(Sin impuestos)</t>
  </si>
  <si>
    <t xml:space="preserve">DESCRIPCIÓN ESPECIFICA DEL
BIEN O SERVICIO </t>
  </si>
  <si>
    <t xml:space="preserve"> PRECIO UNITARIO 
(sin iva)</t>
  </si>
  <si>
    <t>NOMBRE, NIT, LOGO Y DATOS DEL PROPONENTE</t>
  </si>
  <si>
    <t>FORMATO DE OFERTA ECONÓMICA</t>
  </si>
  <si>
    <t>Fecha:</t>
  </si>
  <si>
    <t>VALOR TOTAL IMPUESTOS</t>
  </si>
  <si>
    <t xml:space="preserve">LA OFERTA SE PRESENTARA EN ESTE ANEXO FORMATO PARA OFERTA ECONÓMICA, SIN SOBREPASAR PRECIO DE REFERENCIA CONTENIDO EN EL ESTUDIO PREVIO </t>
  </si>
  <si>
    <t xml:space="preserve"> Condiciones Comerciales</t>
  </si>
  <si>
    <t>NOTA 1:  Los valores de la presente propuesta económica No deden ir con decimales los valores unitarios, los valores deben aparecer únicamente en pesos colombianos y en moneda corriente.</t>
  </si>
  <si>
    <t xml:space="preserve">NOTA 3: Deben mantenerse la descripción, la unidad de medida y las cantidades necesarias técnicas a adquirir. </t>
  </si>
  <si>
    <t>Nombre y firma del Representante Legal:</t>
  </si>
  <si>
    <t>Teléfono:</t>
  </si>
  <si>
    <t>• LUGAR EJECUCIÓN: Universidad Militar Nueva Granada: Sede Bogotá – Calle 100, Carrera 11 # 101 - 80.</t>
  </si>
  <si>
    <t>Administración</t>
  </si>
  <si>
    <t>Imprevisto</t>
  </si>
  <si>
    <t>Utilidad</t>
  </si>
  <si>
    <t>IVA sobre Utilidad</t>
  </si>
  <si>
    <t>TOTAL AIU</t>
  </si>
  <si>
    <t>AIU (Sí/No)</t>
  </si>
  <si>
    <t>PRESUPUESTO TOTAL</t>
  </si>
  <si>
    <t>VALOR MÁXIMO POR ÍTEM</t>
  </si>
  <si>
    <t>NOTA 4: El valor máximo por ítem no debe superar el establecido en la columna D.</t>
  </si>
  <si>
    <r>
      <t xml:space="preserve">• PLAZO DE EJECUCIÓN: </t>
    </r>
    <r>
      <rPr>
        <sz val="10"/>
        <rFont val="Arial"/>
        <family val="2"/>
      </rPr>
      <t>El plazo de ejecución del presente proyecto es de treinta (30) días calendario, contados a partir de la notificación de la orden al proveedor, previa expedición del registro presupuestal y aprobación de garantías.</t>
    </r>
  </si>
  <si>
    <r>
      <t xml:space="preserve">• FORMA DE PAGO: </t>
    </r>
    <r>
      <rPr>
        <sz val="10"/>
        <rFont val="Arial"/>
        <family val="2"/>
      </rPr>
      <t>El valor del presente contrato u orden de servicio se pagará en un sólo pago, correspondiente al 100% del valor a contratar, a los (30) días hábiles siguientes a la radicación de la factura correspondiente en la División Financiera, previa recepción a satisfacción de todas las actividades e insumos, por parte del supervisor de la orden.</t>
    </r>
  </si>
  <si>
    <t>• VALIDEZ DE OFERTA:</t>
  </si>
  <si>
    <t>días hábiles.</t>
  </si>
  <si>
    <t>NOTA 2:  La propuesta debe indicar el valor total e incluir todos los gastos e impuestos previamente discriminados y que apliquen. Deberá discriminarse el porcentaje de AIU (si aplica).</t>
  </si>
  <si>
    <t>Videowall con paneles LED de características iguales o superiores a las relacionadas: 
•	Matriz: de pantalla píxel pitch de mínimo 1.9 mm, configuración del píxel SMD1515, sustituible en caso de avería de una forma rápida y sencilla, sin necesidad de desmontar los adyacentes y conexión en interior (fuente de alimentación y hub) sin cables. 
•	Módulos: densidad de píxeles de 275.295 puntos por m2, resolución de 320*180 píxeles, tamaño de 610 mm de ancho X 343.125 mm de alto, material magnalio y peso de 4.8 kilogramos. 
•	Pantalla led: 8 módulos de ancho por 8 módulos de alto, resolución de 3056 X 1440 píxeles, tamaño de pantalla de 4,80m de ancho X 2,70 m de alto, área total de 12,96 m2, brillo de 550 cd/m3 después de la calibración, ángulo de visión (horizontal / vertical) de 170°/170°, voltaje de entrada de CA 100-240 v, consumo máximo de energía de 3968W, consumo promedio de energía de 1344W, mantenimiento frontal, modo de escaneo 1/30, frecuencia de fotogramas de 60 Hz, procesamiento de color de 13-16 bits, vida útil de 100.000 horas, temperatura de funcionamiento entre -10°C y 40°C, grado de protección IP de 30 y humedad de funcionamiento entre 10% y 80% sin condensación, uniformidad y brillo en toda la pantalla, debe mostrar colores naturales y con tiempo de respuesta máximo de 2 frames (controladora y pantalla). 
•	Disponer de un sistema de calibrado para garantizar que el brillo y el color se mantengan uniforme con el paso del tiempo. 
•	Permitir en caso de sustitución de algún píxel defectuoso que el nuevo repuesto se calibre al valor del resto de píxeles de manera automática.
•	Una vez ensamblados todos los módulos, la superficie debe ser totalmente plana, mostrando una imagen uniforme y sin uniones perceptibles. 
•	La pantalla se instalará sin montura externa, por tanto, el cableado será trasero, sin ser visible desde la parte frontal de la pantalla. Es decir, no saldrá ningún cable por el perímetro de la pantalla.
•	La degradación del brillo LED a los cinco (5) años será menor al 10%. 
•	Los cables de datos y alimentación se enlazarán de un gabinete a otro. 
•	Software de gestión del sistema de control compatible con Windows. Se podrá monitorizar y gestionar de forma remota valores de color, brillo, frecuencia de refresco (Hz), etc. 
•	El oferente se compromete a que todo el videowall y sus repuestos sean del mismo lote del fabricante para evitar conflictos de colorimetría.
•	Sistema backup en el cableado de salida de FA y señal de datos, de tal forma que si un cable falla se disponga de un segundo camino.
•	Kit de repuesto compuesto por 15 módulos LED completos
•	Procesador de video con capacidad de procesamiento para 10’400,000 pixeles, 16 puertos Gigabit Ethernet de salida, 4 puertos DVI, 1 puerto HDMI para monitoreo independiente a los puertos HDMI de entrada, 2 puertos SDI, 3G para señales calidad Full HD, 1 puerto Gigabit Ethernet, 1 puerto usb tipo B, 1 puerto usb tipo A, 1 puerto Ethernet para conexiones RS232, 1 puerto HDMI para entrada de video
•	Estructura de soporte: marco rectangular de acero, con perfiles de acero galvanizado o acero estructural de alta resistencia (como perfiles I, U o tubos cuadrados) de 3 pulgadas calibre 16, diseñada considerando cargas estáticas y dinámicas, además de las cargas adicionales por vibraciones o movimientos del muro.
•	Sistema de anclaje: anclajes de alta resistencia (pernos de expansión o anclajes químicos) que se fijen firmemente al muro, asegurando que soporten el peso y las vibraciones. La cantidad y distribución de los anclajes deben ser calculadas para distribuir la carga uniformemente y evitar puntos de tensión excesiva.
•	Soportes y fijaciones: barras o perfiles horizontales que sostengan la pantalla, con soportes ajustables para nivelar y ajustar la inclinación si es necesario, cajas de unión y accesorios: para conectar la pantalla a la estructura, asegurando que todos los componentes estén firmemente fijados y sean compatibles con las especificaciones del fabricante, soldadura: 6011 por 1/8 para marcos perimetrales y 6013 por 1/8 para refuerzos, pintura electrostática Consideraciones adicionales:
•	Diseñar la estructura para facilitar el mantenimiento y la revisión periódica.
•	Incorporar elementos de protección contra vibraciones y movimientos, además de considerar un factor de seguridad mínimo del 25-30%.</t>
  </si>
  <si>
    <t>Monitor LED 75” de características iguales o superiores a las relacionadas:
•	Tamaño 75”
•	Panel ADS
•	Tiempo de respuesta de 8ms
•	Relación de aspecto 16:9
•	Área de visualización de 1649.664mm X 927.936mm
•	Píxel pitch de 0.4296mm X 0.5622mm
•	Resolución de 3.840 X 2.160 píxeles 
•	Frecuencia de actualización de 60Hz
•	Color de visualización de 1.07B(10bit)
•	NTSC (Estándar de gama de colores para televisión analógica) de 72%
•	Relación de contraste de 1200:1
•	Ángulo de visión de 178°/178°
•	Unidad de retroiluminación DLED
•	Brillo mínimo de 400cd/m2
•	Brillo típico 450cd/m2 (balance de blanco ajustado)
•	Vida útil mayor o igual a 50.000 horas 
•	Requisito de energía: 100-240V-50/60HZ 5.5A
•	Potencia típica de 235W
•	Potencia máxima (W/OPS) 425W
•	Pico de potencia menor o igual a 0.5W
•	Canal de sonido 2.0
•	Altavoz de 2X10W
•	Nivel de presión sonora de 80db
•	Pico de potencia de 54W
•	Versión del sistema operativo Android 11.0
•	Ram de 4G
•	Rom de 32G
•	CPU A55X4
•	GPU Mali G52MP2
•	3 entradas HDMI hasta 4K a 60Hz, HDCP 2.1, CEC, ARC (HDMI 1)
•	1 salida HDMI hasta 4K a 60Hz, Follow HDMI in
•	1 puerto USB 2.0 para actualizaciones del sistema 
•	1 puerto USB 3.0 para disco externo, ratón y otros elementos periféricos, con facilidad para actualizar el canal a tipo C, OPS y Android 
•	1 puerto USB tipo C para video, audio, PD 65W y uso compartido de red LAN
•	1 salida de audio para conexión telefónica de 3,5mm
•	Una (1) Interfaz de audio digital (SPDIF) con formato de salida PCM
•	1 RS-232 con velocidad de 9600 baudios 
•	1 entrada RJ45 de 10 M/100 M/1000Mbps
•	1 salida RJ45 de 10 M/100 M/1000Mbps</t>
  </si>
  <si>
    <t>Tablero inteligente de 86” con características similares o superiores a las descritas: 
•	Tamaño 86”
•	Panel ADS
•	Tiempo de respuesta de 8ms
•	Relación de aspecto 16:9
•	Área de visualización de 1895.04mm X 1065.96mm
•	Píxel pitch de 0.4935mm X 0.4935mm
•	Resolución de 3.840 X 2.160 píxeles 
•	Frecuencia de actualización de 60Hz
•	Color de visualización de 1.07B(10bit)
•	NTSC (Estándar de gama de colores para televisión analógica) de 72%
•	Relación de contraste de 4000:1
•	Ángulo de visión de 178°/178°
•	Unidad de retroiluminación DLED
•	Brillo mínimo de 300cd/m2
•	Brillo típico 350cd/m2 (balance de blanco ajustado)
•	Vida útil mayor o igual a 30.000 horas 
•	Requisito de energía: 100-240V-50/60HZ 5.0A
•	Potencia típica de 345W
•	Potencia máxima (W/OPS) 540W
•	Pico de potencia menor o igual a 0.5W
•	Canal de sonido 2.1
•	Altavoz de 2X10W + 15W
•	Nivel de presión sonora de 85db
•	Pico de potencia de 54W y 81 (mono)
•	Versión del sistema operativo Android 11.0
•	Ram de 4G/8GB
•	Rom de 32G/64G
•	CPU A73 x 4 +A53 x 4
•	GPU Mali G52 MP8
•	3 entradas HDMI hasta 4K a 60Hz, HDCP 2.1, CEC, ARC (HDMI 1)
•	1 salida HDMI hasta 4K a 60Hz
•	1 puerto USB 2.0 para actualizaciones del sistema 
•	4 puerto USB 3.0 para disco externo, ratón y otros elementos periféricos, con facilidad para actualizar el canal a tipo C, OPS y Android 
•	1 puerto USB tipo C para video, audio, PD 65W y uso compartido de red LAN
•	1 salida de audio para conexión telefónica de 3,5mm
•	1 Interfaz de audio digital (SPDIF) con formato de salida PCM
•	1 RS-232 con velocidad de 9600 baudios 
•	1 entrada RJ45 de 10 M/100 M/1000Mbps
•	1 salida RJ45 de 10 M/100 M/1000Mbps</t>
  </si>
  <si>
    <t xml:space="preserve">Atril inteligente 
•	Sistema regulable en altura
•	Monitor frontal de 22” a 40” con software de gestión de contenidos
•	Conectores de entrada y salida de audio y video para presentaciones 
•	PC para la pantalla del panel de lectura procesador mínimo de 8 núcleos 16 hilos, pantalla táctil de 27”
•	Micrófono cuello de ganso </t>
  </si>
  <si>
    <t>Cámara PTZ con características iguales o superiores
•	Sensor de imagen: Sensor CMOS de 1/2,8
•	Zoom óptico: 12x
•	Longitud focal: F=4,1-49,2 mm
•	Campo de visión: Horizontal: 67,68°
•	Velocidad de obturación: 1/50-1/10 000 seg
•	Iris: F1.8-F2.68
•	Ángulo de panorámica/inclinación: Panorámica: -130° — 130°, Inclinación: -30° — 90°
•	Velocidad de giro e inclinación: Panorámica: 0,2° — 90°/s, Inclinación: 0,2° — 70°/s
•	Salidas de vídeo	3G-SDI, HDMI, USB, NDI®|HX, ONVIF, RTSP, UVC
•	Formatos de señal	SDI o HDMI: 1080p60/59.94/50/30/29.94/25, 720p60/59.94/50
•	USB: 1080p30/25, 720p30/25, 360p30</t>
  </si>
  <si>
    <t>Cámara PTZ con características iguales o superiores
•	Sensor de imagen: Sensor CMOS de 1/2,8
•	Zoom óptico: 20x
•	Longitud focal: F=5,2-94 mm
•	Campo de visión (PTZ): Horizontal: 56,45°
•	Campo de visión Horizontal: 104°
•	Velocidad de obturación: 1/50-1/10 000 seg
•	Iris: F1.5-F3.0
•	Iluminación mínima: 2 lux
•	Ángulo de panorámica/inclinación: Panorámica: -130° — 130°, Inclinación: -30° — 90°
•	Velocidad de giro e inclinación: Panorámica: 0,2° — 90°/s, Inclinación: 0,2° — 70°/s
•	Salidas de vídeo: 3G-SDI, HDMI®, USB, NDI®|HX, ONVIF, RTSP, UVC
•	Formatos de señal SDI o HDMI: 1080p60/59.94/50/30/29.94/25, 720p60/59.94/50
•	USB: 1080p30/25, 720p30/25, 360p30</t>
  </si>
  <si>
    <t>Equipo para streaming y grabación, con características similares o superiores a las descritas: 
•	CPU: Procesador de 2,5 GHz, mínimo 16 núcleos, 24 hilos
•	Memoria RAM: 64 GB DDR4
•	Disco duro: unidad de estado sólido PCIe M.2 de 2 TB + unidad de disco duro de 2 TB
•	GPU de 8 GB, compatible AV1 y HVEC.
•	Monitor curvo de 30 inch dos unidades.
•	Periféricos teclado y mouse de 8.000 dpi.</t>
  </si>
  <si>
    <t>Switch de 48 puertos administrable, con características similares o superiores a las descritas:
•	Administrable capa 3 de 48 puertos PoE+: 40 puertos Base 1000 y 8 puertos 10 Gigabit Base-X SFP+
•	Funcionalidad Multicast necesaria para AV-over-IP. IGMP V.3 retro compatible, proxy ASM and SSM.
•	Interfaz web para configuración rápida, puertos individuales o asignación de perfiles AV.
•	Perfiles DM NVX y DM NAX para una configuración rápida.</t>
  </si>
  <si>
    <t>Procesador audioconferencia, con características similares o superiores a las descritas:
•	Respuesta de frecuencia: 20 Hz a 20 kHz (+1, -1,5 dB)
•	Audio digital Dante: frecuencia de muestreo: 48 kHz
•	Frecuencia de bits: 24 bits
•	USB 2.0 tipo B. 
•	Conexión de red: 1 x RJ45, 10 x entradas Dante, 8 x salidas Dante</t>
  </si>
  <si>
    <t xml:space="preserve">Integrador de sistemas para videoconferencias, con características similares o superiores a las descritas:
•	Comunicaciones: Ethernet de 100 Mbps, conmutación automática, negociación automática, descubrimiento automático; HDMI sobre CAT5 HDCP, Ethernet; HDMI HDCP; y USB 2.0 y 3.0. 
•	Conectores: 1 conector LAN PoE RJ-45 de 8 pines, hembra; 1 conector ACC USB 3.0 tipo B, hembra; 1 conector USB A 2.0 tipo A, hembra; 1 conector USB B: 2.0 tipo B, hembra; 1 conector USB 2.0 tipo C, hembra;1 HDMI IN tipo A, hembra; 1 conector de alimentación de CC; y 1 conector LAN RJ-45 de 8 pines, hembra. </t>
  </si>
  <si>
    <t>Sistema transmisor de conexión inalámbrica, con características similares o superiores a las descritas:
•	Comunicaciones: WiFi 6 de doble banda 802.11a/b/g/n/ac/ax (2,4 GHz y 5 GHz); alcance de hasta 70 pies (23 m) a 80 Mbps; USB 2.0; soporte de SO; Windows 10, Windows 11, Mac OS 11 o más reciente
•	Video: señal de entrada DisplayPort™ a través de USB-C, transmisión de red a través de Wi-Fi, resolución máxima de 3840 x 2160 a 30 Hz (2160p30);
•	Audio: señal de entrada DisplayPort Alt sobre USB-C, señal de salida transmisión de red a través de Wi-Fi.</t>
  </si>
  <si>
    <t>Sistema de recepción inalámbrico, con características similares o superiores a las descritas
•	Comunicaciones: Ethernet 100/1000 Mbps, conmutación automática, negociación automática, descubrimiento automático, dúplex completo/semidúplex, TCP/IP, UDP/IP, DHCP, SSL, TLS 5 , SSH, SFTP (Protocolo de transferencia de archivos SSH), IEEE 802.1x, autenticación de Active Directory, configuración de navegador web HTTPS y servicio XiO Cloud, compatible con 802.3af; banda dual de Wi-Fi 802.11a/b/g/n/ac/ax (2,4 GHz y 5 GHz); versión de Bluetooth 5.0; AirMedia a través de Ethernet IPv4, mDNS, TLS, AES 1 / a través de punto de acceso inalámbrico IEEE 802.11/b/g/n/ac/ax, 2,4 GHz o 5 GHz; USB 2.0 y USB 3.0; RS-232; entrada HDMI HDCP 1.4, EDID, con gestión de HDCP y EDID; salida HDMI HDCP 2.2, EDID, CEC, con gestión de HDCP y EDID
•	Video: señales de entrada Air Media y HDMI; resoluciones máximas de entrada HDMI de 1920 x 1080 a 60 Hz (HD 1080p60); presentación AirMedia de 1920 x 1080 a 30 Hz (1080p30); tipos de señales de salida HDMI (compatible con DVI 2); resoluciones de salida HDMI de 1280x720 a 50 Hz (720p50), 1280x720 a 60 Hz (720p60), 1280x800 a 60 Hz, 6 1366x768 a 60 Hz, 6 1440x900 a 60 Hz, 6 1600x900 a 60 Hz, 6 1600x1200 a 60 Hz, 1680x1050 a 60 Hz, 6 1920x1080 a 50 Hz (1080p50), 1920x1080 a 60 Hz (1080p60), 3840x2160 a 30 Hz (2160p30), 3840x2160 a 50 Hz (2160p50), 3840x2160 a 60 Hz (2160p60)
•	Audio: tipos de señales de entrada	Air Media y HDMI (compatible con Display Port de modo dual 2); y señal de salida HDMI</t>
  </si>
  <si>
    <t>Conmutador para cámaras de video por activación de voz, con características similares o superiores a las descritas:
•	Codificador de transmisión: Puede transmitir a cualquier servidor RTMP
•	Soporte NDI: Para entradas y salidas del programa
•	Control de cámaras PTZ por IP. 
•	Sistema de control: Por API sobre la red (TCP) para control de terceros
•	Códecs compatibles: Salida a través de 3G-SDI (convertidor SDI a USB-A 3.0 incluido) para conexión a códecs de conferencias externos que ejecutan el software Microsoft Teams®, Zoom Rooms® y otros
•	Configuración: Configuración basada en navegador con inicio de sesión seguro y administración de usuarios. Opciones predefinidas personalizables para suspensión, activación y escenarios.</t>
  </si>
  <si>
    <t>Micrófono de techo, con características similares o superiores
•	Respuesta de frecuencia: 125 Hz a 20 000 Hz
•	Salida digital AES67 o Dante
•	Número de canales: 2 canales (1 salida, 1 referencia AEC en el canal)
•	Cobertura automática desactivada
•	10 canales (8 canales de transmisión independientes, 1 salida de automezcla, 1 referencia AEC en el canal)
•	Frecuencia de muestreo: 48 kHz
•	Profundidad de bits: 24
•	Sensibilidad a 1 kHz: −1,74 dBFS/Pa
•	SPL máximo relativo a una sobrecarga de 0 dBFS: 95,74 dBSPL
•	Relación señal-ruido de referencia 94 dBSPL a 1 kHz: 75,76 dB ponderados A
•	Latencia: salidas directas (cobertura automática desactivada) de 15,9 ms; salida de mezcla automática (incluye procesamiento IntelliMix) de 26,6 ms; ruido propio de 18,24 dB SPLA; rango dinámico: 77,5 dB; longitud de cola con cancelación de eco acústico hasta 250 ms</t>
  </si>
  <si>
    <t>Micrófono inalámbrico y base receptora, con características similares o superiores
•	Tecnología inalámbrica: UHF digital
•	Banda de frecuencia de RF: G50: 470 a 534 MHz
•	Número de frecuencias de canales de RF: 2560
•	Escaneo de canales de RF: Escaneo automático
•	Rango máximo de funcionamiento: 330' / 100,6 m
•	Estado latente: &lt; 2,9 ms</t>
  </si>
  <si>
    <t>Micrófono inalámbrico de diadema, con características similares o superiores 
•	Patrón polar: Omnidireccional
•	Respuesta de frecuencia: 20 Hz a 20 kHz
•	Nivel de presión sonora máximo: 107 dB (1 kHz, 1 % THD, carga de 1 kiloohmio); 107 (1 kHz, 1 % THD, carga de 2,5 kiloohmios)
•	Sensibilidad: -41 dBV/Pa (1 kHz, voltaje de circuito abierto)
•	Rango dinámico	
•	dB (1 kHz, carga de 1 kiloohmio)
•	B (1 kHz, carga de 2,5 kiloohmios)
•	Nivel de ruido equivalente: 34 dB SPL (ponderado A, típico)</t>
  </si>
  <si>
    <t>Sistema de control, con características similares o superiores:
•	Comunicaciones: Ethernet 100/1000 Mbps, conmutación automática, negociación automática, descubrimiento automático, dúplex completo/semidúplex, pila TCP/IP estándar de la industria, UDP/IP, CIP, DHCP, SSL, TLS, SSH, SFTP (Protocolo de transferencia de archivos SSH), cifrado compatible con FIPS 140-2, IEEE 802.1xX, SNMP, BACnet™ e IP 1 , IPv4 o IPv6, autenticación del servicio Active Directory®, servidor web HTTPS, configuración del navegador web HTTP, cliente de correo electrónico SMTP.
•	USB 2.0 en panel frontal.
•	RS-232/422/485: Para el control y monitoreo de dispositivos bidireccionales, en protocolos RS-232, RS-422, RS-485.</t>
  </si>
  <si>
    <t>Servidor para redes AV, con capacidad para 80 nodos con características similares o superiores
•	Soporte de dispositivos: Puntos finales admite 80 codificador y decodificador de forma individual; dominios admite un único dominio (todos los puntos finales se agrupan como un único sistema).
•	Comunicaciones: Ethernet 100/1000 Mbps, conmutación automática, negociación automática, descubrimiento automático, dúplex completo/semidúplex, TCP/IP, UDP/IP, CIP, DHCP, SSL, TLS, SSH, IPv4, configuración y control del navegador web HTTPS.
•	HDCP 2.2, cifrado de contenido de audio/vídeo AES, RTP, RTSP, SDP, ONVIF, IGMPv2, IGMPv3, SMPTE 2022, FEC (corrección de errores de avance).
•	Conectores: Conector MGT (delantero) RJ-45 de 8 pines, blindado, hembra; puerto Ethernet 100BASE-TX/1000BASE-T para gestión de hardware; 2 Conectores USB 2.0 (frontal) tipo A, hembra, negros; puertos host USB 2.0 solo para uso de fábrica 2 conectores USB 3.0 (frontal) tipo A, hembra, azules; puertos host USB 3.0 solo para uso de fábrica; 4 conectores Ethernet 1 – 4 (frontal) RJ-45 de 8 pines, blindados, hembra; puertos Ethernet 100BASE-TX/1000BASE-T para navegador web, punto final y tráfico de control</t>
  </si>
  <si>
    <t>Programador de salas con características similares o superiores: 
•	Pantalla táctil
•	Tipo de pantalla: LCD transflectiva, retroiluminada
•	Resolución: 480 x 320 píxeles
•	Memoria RAM: 1 GB
•	Almacenamiento: Tarjeta SD de 8 GB
•	Comunicaciones: Puerto ethernet 100/1000 Mbps, conmutación automática, negociación automática, descubrimiento automático, dúplex completo/semidúplex,
•	TCP/IP, UDP/IP, CIP, DHCP, SSL, TLS, SSH, SFTP, IEEE 802.1X, SNMP, NTP, IPv4,
•	Configuración de navegador web HTTPS, compatible con IEEE 802.3at
•	USB 2.0
•	Comunicaciones inalámbricas: compatible con comunicaciones Wi-Fi® IEEE 802.11a/b/g/n/ac (RF bidireccional de 2,4 o 5 GHz), IP estática o IP dinámica mediante DHCP
•	Seguridad: WEP de 64 y 128 bits, WPA, WPA2-PSK con TKIP y AES, y WPA2 Enterprise
•	Alcance: Hasta 13,7 m (45 pies)
•	Conectores: Puerto Ethernet 100BASE-TX/1000BASE-T;
•	Compatible con alimentación a través de Ethernet (PoE);
•	Entrada de alimentación de 24 V CC; 
•	USB C (1) Conector USB Type-C® hembra;</t>
  </si>
  <si>
    <t>Módulo de toma de corriente AC, individual, universal, con características similares o superiores: clasificación de potencia 10 A a 120-240 VCA, 50/60 Hz</t>
  </si>
  <si>
    <t>Retractor de cable USB-C a HDMI</t>
  </si>
  <si>
    <t>Retractor de cable HDMI a HDMI</t>
  </si>
  <si>
    <t xml:space="preserve">Retractor de cable USB-A a USB-B, USB 2.0 </t>
  </si>
  <si>
    <t>Sensor de ocupación para detección de movimiento por infrarrojos pasivos y ultrasonidos, con características similares o superiores: área de cobertura de 2.000 pies; conexiones RJ-45(1) RJ-45 de 8 cables, hembra; puerto Ethernet 10/100; IEEE 802.3af cuadrados; patrón de cobertura de360 grados.</t>
  </si>
  <si>
    <t>Procesador sonido 12x8 Digital compatible con Dante características similares o superiores a las descritas: conversión de analógico a digital: 24 bits 48 kHz, conversión de digital a analógico: 24 bits 48 kHz; cespuesta de frecuencia: 20 Hz a 20 kHz ±0,5 dB; THD: 0.001%, 20 Hz to 20 kHz, 0 dB gain, +4 dBu input, 0.01%, 22 Hz to 22 kHz, 54 dB gain, -50 dBu input; EIN: -125 dBu, 22 Hz to 22 kHz; Dynamic Range: 110 dB, 22 Hz to 22 kHz, 0 dB gain; Crosstalk -85 dB, 1 kHz, +4 dBu input, channel to channel, -75 dB, 1 kHz, -50 dBu input, channel to channel; Latencia 3.0 ms (entrada análoga a salida análoga); Dante I/O: 32 channels in, 32 channels out, at up to 24-bit 48 kHz</t>
  </si>
  <si>
    <t>Módulo de carga rápida USB C a A, con características similares o superiores: 
• Carga USB: USB-C	Suministra 32,5 vatios a 5, 9, 15 o 20 voltios de CC según lo demande el dispositivo en carga; USB-A	Suministra 12 vatios a 5 voltios de CC si el puerto USB-C no está en uso; suministra 2,5 vatios a 5 voltios de CC si el puerto USB-C está en uso 
•  Conectores:	Puerto de carga USB tipo C, hembra; puerto de carga USB tipo A, hembra</t>
  </si>
  <si>
    <t>Codificador/decodificador de AV en red 4K60 4:4:4 HDR con características similares o superiores: 
• Resoluciones de video: Hasta 4096 x 2160 a 60 Hz (DCI 4K60); muestreo de color 4:4:4; compatibilidad con HDR10, HDR10+, Dolby Vision y Deep Color
• Formatos de audio: Multicanal (hasta 8 canales LPCM o sonido envolvente HBR 7.1 codificado), LPCM 12 de 2 canales
• Tasas de bits: codificador fijo (200 a 950 Mbps, especificado por el usuario); decodificador: basado en la transmisión recibida del codificador
• Protocolos de transmisión: RTP, SDP; flujo de transporte MPEG-2 (.ts); inicio de sesión de multidifusión mediante RTSP seguro; protección de copia	HDCP 2.3, AES-128, PK.
• Video: Señal de entrada HDMI con compatibilidad con HDR10, HDR10+, Dolby Vision, Deep Color y 4K60 4:4:4  (interfaz DisplayPort de modo dual y compatible con DVI); señal de salida HDMI con compatibilidad con HDR10, HDR10+, Dolby Vision, Deep Color y 4K60 4:4:4 (compatible con DVI); conmutador 2x1 en modo decodificador (HDMI, Stream), conmutación manual o automática, interrupción de audio limitada 7; Escalador (solo modo decodificador) de video 4K60 4:4:4 con desentrelazado adaptable al movimiento, conversión inteligente de velocidad de cuadros, compatibilidad con Deep Color, HDR10, HDR10+ y Dolby Vision, selección de formato de pantalla ancha (zoom, estiramiento, mantener relación de aspecto o 1:1), procesamiento de pared de video de hasta 8 de ancho x 8 de alto
Protección de copia HDCP 2.3</t>
  </si>
  <si>
    <t>Decodificador AV en red 4K60 4:4:4 HDR, con características similares o superiores: 
• Resoluciones de video: Hasta 4096 x 2160 a 60 Hz (DCI 4K60), muestreo de color 4:4:4, compatibilidad con HDR10, HDR10+, Dolby Vision® y Deep Color.
• Formatos de audio: Multicanal (hasta 8 canales LPCM o sonido envolvente HBR 7.1 codificado)
• Tasas de bits: Basado en la transmisión recibida del codificador
• Protocolos de transmisión: RTP, SDP, flujo de transporte MPEG-2 (.ts)
• Iniciación de sesión	Multidifusión mediante RTSP seguro
• Protección de copia	HDCP 2.3, AES-128, PKI
• Video: Tipos de señales de salida: HDMI con compatibilidad con HDR10, HDR10+, Dolby Vision, Deep Color y 4K60 4:4:4 1 (compatible con DVI); protección de copia HDCP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</si>
</sst>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164" formatCode="[$$-240A]\ #,##0"/>
    <numFmt numFmtId="165" formatCode="_-[$$-80A]* #,##0.00_-;\-[$$-80A]* #,##0.00_-;_-[$$-80A]* &quot;-&quot;??_-;_-@_-"/>
    <numFmt numFmtId="166" formatCode="&quot;$&quot;#,##0.00"/>
  </numFmts>
  <fonts count="7" x14ac:knownFonts="1">
    <font>
      <sz val="10"/>
      <name val="Arial"/>
      <family val="2"/>
    </font>
    <font>
      <sz val="10"/>
      <name val="Arial"/>
      <family val="2"/>
    </font>
    <font>
      <sz val="10"/>
      <color theme="1"/>
      <name val="Arial"/>
      <family val="2"/>
    </font>
    <font>
      <sz val="10"/>
      <color rgb="FF000000"/>
      <name val="Arial"/>
      <family val="2"/>
    </font>
    <font>
      <b/>
      <sz val="10"/>
      <name val="Arial"/>
      <family val="2"/>
    </font>
    <font>
      <b/>
      <sz val="10"/>
      <color theme="1"/>
      <name val="Arial"/>
      <family val="2"/>
    </font>
    <font>
      <b/>
      <sz val="14"/>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2" fontId="1" fillId="0" borderId="0" applyFont="0" applyFill="0" applyBorder="0" applyAlignment="0" applyProtection="0"/>
    <xf numFmtId="9" fontId="1" fillId="0" borderId="0" applyFont="0" applyFill="0" applyBorder="0" applyAlignment="0" applyProtection="0"/>
  </cellStyleXfs>
  <cellXfs count="99">
    <xf numFmtId="0" fontId="0" fillId="0" borderId="0" xfId="0"/>
    <xf numFmtId="164" fontId="2" fillId="4" borderId="12" xfId="1" applyNumberFormat="1" applyFont="1" applyFill="1" applyBorder="1" applyAlignment="1" applyProtection="1">
      <alignment horizontal="center" vertical="center" wrapText="1"/>
    </xf>
    <xf numFmtId="0" fontId="0" fillId="2" borderId="0" xfId="0" applyFill="1" applyAlignment="1">
      <alignment horizontal="center" vertical="center"/>
    </xf>
    <xf numFmtId="0" fontId="0" fillId="4" borderId="10"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11" xfId="0" applyFill="1" applyBorder="1" applyAlignment="1">
      <alignment horizontal="center" vertical="center" textRotation="90" wrapText="1"/>
    </xf>
    <xf numFmtId="164" fontId="0" fillId="4" borderId="11" xfId="0" applyNumberFormat="1" applyFill="1" applyBorder="1" applyAlignment="1">
      <alignment horizontal="center" vertical="center" wrapText="1"/>
    </xf>
    <xf numFmtId="164" fontId="2" fillId="4" borderId="11" xfId="0" applyNumberFormat="1" applyFont="1" applyFill="1" applyBorder="1" applyAlignment="1">
      <alignment horizontal="center" vertical="center" wrapText="1"/>
    </xf>
    <xf numFmtId="164" fontId="0" fillId="4" borderId="12" xfId="0" applyNumberFormat="1" applyFill="1" applyBorder="1" applyAlignment="1">
      <alignment horizontal="center" vertical="center" wrapText="1"/>
    </xf>
    <xf numFmtId="42" fontId="2" fillId="3" borderId="0" xfId="1" applyFont="1" applyFill="1" applyBorder="1" applyAlignment="1" applyProtection="1">
      <alignment horizontal="center" vertical="center" wrapText="1"/>
    </xf>
    <xf numFmtId="42" fontId="1" fillId="3" borderId="0" xfId="1" applyFont="1" applyFill="1" applyBorder="1" applyAlignment="1" applyProtection="1">
      <alignment horizontal="center" vertical="center" wrapText="1"/>
    </xf>
    <xf numFmtId="42" fontId="1" fillId="3" borderId="5" xfId="1" applyFont="1" applyFill="1" applyBorder="1" applyAlignment="1" applyProtection="1">
      <alignment horizontal="center" vertical="center" wrapText="1"/>
    </xf>
    <xf numFmtId="42" fontId="1" fillId="3" borderId="18" xfId="1" applyFont="1" applyFill="1" applyBorder="1" applyAlignment="1" applyProtection="1">
      <alignment horizontal="center" vertical="center" wrapText="1"/>
    </xf>
    <xf numFmtId="42" fontId="1" fillId="3" borderId="23" xfId="1" applyFont="1" applyFill="1" applyBorder="1" applyAlignment="1" applyProtection="1">
      <alignment horizontal="center" vertical="center" wrapText="1"/>
    </xf>
    <xf numFmtId="42" fontId="4" fillId="3" borderId="10" xfId="1" applyFont="1" applyFill="1" applyBorder="1" applyAlignment="1" applyProtection="1">
      <alignment horizontal="center" vertical="center" wrapText="1"/>
    </xf>
    <xf numFmtId="9" fontId="1" fillId="3" borderId="25" xfId="2" applyFont="1" applyFill="1" applyBorder="1" applyAlignment="1" applyProtection="1">
      <alignment horizontal="center" vertical="center" wrapText="1"/>
      <protection locked="0"/>
    </xf>
    <xf numFmtId="9" fontId="1" fillId="3" borderId="2" xfId="2" applyFont="1" applyFill="1" applyBorder="1" applyAlignment="1" applyProtection="1">
      <alignment horizontal="center" vertical="center" wrapText="1"/>
      <protection locked="0"/>
    </xf>
    <xf numFmtId="9" fontId="4" fillId="3" borderId="14" xfId="2" applyFont="1" applyFill="1" applyBorder="1" applyAlignment="1" applyProtection="1">
      <alignment horizontal="center" vertical="center" wrapText="1"/>
    </xf>
    <xf numFmtId="165" fontId="1" fillId="3" borderId="12" xfId="1" applyNumberFormat="1" applyFont="1" applyFill="1" applyBorder="1" applyAlignment="1" applyProtection="1">
      <alignment horizontal="center" vertical="center" wrapText="1"/>
    </xf>
    <xf numFmtId="0" fontId="0" fillId="4" borderId="14" xfId="0" applyFill="1" applyBorder="1" applyAlignment="1">
      <alignment horizontal="center" vertical="center" textRotation="90" wrapText="1"/>
    </xf>
    <xf numFmtId="164" fontId="0" fillId="4" borderId="10" xfId="0" applyNumberFormat="1" applyFill="1" applyBorder="1" applyAlignment="1">
      <alignment horizontal="center" vertical="center" wrapText="1"/>
    </xf>
    <xf numFmtId="164" fontId="0" fillId="2" borderId="18" xfId="0" applyNumberFormat="1" applyFill="1" applyBorder="1" applyAlignment="1" applyProtection="1">
      <alignment horizontal="center" vertical="center" wrapText="1"/>
      <protection locked="0"/>
    </xf>
    <xf numFmtId="164" fontId="0" fillId="2" borderId="7" xfId="0" applyNumberFormat="1" applyFill="1" applyBorder="1" applyAlignment="1" applyProtection="1">
      <alignment horizontal="center" vertical="center" wrapText="1"/>
      <protection locked="0"/>
    </xf>
    <xf numFmtId="164" fontId="0" fillId="2" borderId="28" xfId="0" applyNumberFormat="1" applyFill="1" applyBorder="1" applyAlignment="1" applyProtection="1">
      <alignment horizontal="center" vertical="center" wrapText="1"/>
      <protection locked="0"/>
    </xf>
    <xf numFmtId="0" fontId="5" fillId="0" borderId="16" xfId="0" applyFont="1" applyBorder="1" applyAlignment="1">
      <alignment vertical="center" wrapText="1"/>
    </xf>
    <xf numFmtId="165" fontId="1" fillId="3" borderId="24" xfId="1" applyNumberFormat="1" applyFont="1" applyFill="1" applyBorder="1" applyAlignment="1" applyProtection="1">
      <alignment horizontal="center" vertical="center" wrapText="1"/>
    </xf>
    <xf numFmtId="14" fontId="5" fillId="0" borderId="17" xfId="0" applyNumberFormat="1" applyFont="1" applyBorder="1" applyAlignment="1" applyProtection="1">
      <alignment vertical="center" wrapText="1"/>
      <protection locked="0"/>
    </xf>
    <xf numFmtId="0" fontId="0" fillId="2" borderId="28" xfId="0" applyFill="1" applyBorder="1" applyAlignment="1">
      <alignment horizontal="center" vertical="center"/>
    </xf>
    <xf numFmtId="165" fontId="0" fillId="4" borderId="20" xfId="0" applyNumberFormat="1" applyFill="1" applyBorder="1" applyAlignment="1">
      <alignment vertical="center" wrapText="1"/>
    </xf>
    <xf numFmtId="0" fontId="0" fillId="2" borderId="20" xfId="0" applyFill="1" applyBorder="1" applyAlignment="1">
      <alignment horizontal="center" vertical="center" wrapText="1"/>
    </xf>
    <xf numFmtId="0" fontId="0" fillId="2" borderId="18" xfId="0" applyFill="1" applyBorder="1" applyAlignment="1">
      <alignment horizontal="center" vertical="center"/>
    </xf>
    <xf numFmtId="0" fontId="3" fillId="0" borderId="1" xfId="0" applyFont="1" applyBorder="1" applyAlignment="1">
      <alignment horizontal="center" vertical="center" wrapText="1"/>
    </xf>
    <xf numFmtId="165" fontId="0" fillId="4" borderId="1" xfId="0" applyNumberFormat="1" applyFill="1" applyBorder="1" applyAlignment="1">
      <alignment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165" fontId="0" fillId="4" borderId="1" xfId="0" applyNumberFormat="1" applyFill="1" applyBorder="1" applyAlignment="1">
      <alignment horizontal="center" vertical="center" wrapText="1"/>
    </xf>
    <xf numFmtId="0" fontId="0" fillId="2" borderId="7" xfId="0" applyFill="1" applyBorder="1" applyAlignment="1">
      <alignment horizontal="center" vertical="center"/>
    </xf>
    <xf numFmtId="0" fontId="3" fillId="0" borderId="9" xfId="0" applyFont="1" applyBorder="1" applyAlignment="1">
      <alignment horizontal="center" vertical="center" wrapText="1"/>
    </xf>
    <xf numFmtId="165" fontId="0" fillId="4" borderId="9" xfId="0" applyNumberFormat="1" applyFill="1" applyBorder="1" applyAlignment="1">
      <alignment vertical="center" wrapText="1"/>
    </xf>
    <xf numFmtId="0" fontId="0" fillId="2" borderId="9" xfId="0" applyFill="1" applyBorder="1" applyAlignment="1">
      <alignment horizontal="center" vertical="center" wrapText="1"/>
    </xf>
    <xf numFmtId="0" fontId="0" fillId="2" borderId="9" xfId="0" applyFill="1" applyBorder="1" applyAlignment="1">
      <alignment horizontal="center" vertical="center"/>
    </xf>
    <xf numFmtId="0" fontId="0" fillId="2" borderId="29" xfId="0" applyFill="1" applyBorder="1" applyAlignment="1" applyProtection="1">
      <alignment horizontal="center" vertical="center"/>
      <protection locked="0"/>
    </xf>
    <xf numFmtId="9" fontId="0" fillId="2" borderId="29" xfId="0" applyNumberFormat="1"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9" fontId="0" fillId="2" borderId="2" xfId="0" applyNumberFormat="1" applyFill="1" applyBorder="1" applyAlignment="1" applyProtection="1">
      <alignment horizontal="center" vertical="center"/>
      <protection locked="0"/>
    </xf>
    <xf numFmtId="0" fontId="0" fillId="2" borderId="27" xfId="0" applyFill="1" applyBorder="1" applyAlignment="1" applyProtection="1">
      <alignment horizontal="center" vertical="center"/>
      <protection locked="0"/>
    </xf>
    <xf numFmtId="9" fontId="0" fillId="2" borderId="27" xfId="0" applyNumberFormat="1" applyFill="1" applyBorder="1" applyAlignment="1" applyProtection="1">
      <alignment horizontal="center" vertical="center"/>
      <protection locked="0"/>
    </xf>
    <xf numFmtId="164" fontId="0" fillId="2" borderId="20" xfId="0" applyNumberFormat="1" applyFill="1" applyBorder="1" applyAlignment="1">
      <alignment horizontal="center" vertical="center" wrapText="1"/>
    </xf>
    <xf numFmtId="164" fontId="0" fillId="2" borderId="30" xfId="0" applyNumberFormat="1" applyFill="1" applyBorder="1" applyAlignment="1">
      <alignment horizontal="center" vertical="center" wrapText="1"/>
    </xf>
    <xf numFmtId="164" fontId="0" fillId="2" borderId="1" xfId="0" applyNumberFormat="1" applyFill="1" applyBorder="1" applyAlignment="1">
      <alignment horizontal="center" vertical="center" wrapText="1"/>
    </xf>
    <xf numFmtId="164" fontId="0" fillId="2" borderId="19" xfId="0" applyNumberFormat="1" applyFill="1" applyBorder="1" applyAlignment="1">
      <alignment horizontal="center" vertical="center" wrapText="1"/>
    </xf>
    <xf numFmtId="164" fontId="0" fillId="2" borderId="9" xfId="0" applyNumberFormat="1" applyFill="1" applyBorder="1" applyAlignment="1">
      <alignment horizontal="center" vertical="center" wrapText="1"/>
    </xf>
    <xf numFmtId="164" fontId="0" fillId="2" borderId="8" xfId="0" applyNumberFormat="1" applyFill="1" applyBorder="1" applyAlignment="1">
      <alignment horizontal="center" vertical="center" wrapText="1"/>
    </xf>
    <xf numFmtId="164" fontId="2" fillId="4" borderId="13" xfId="0" applyNumberFormat="1" applyFont="1" applyFill="1" applyBorder="1" applyAlignment="1">
      <alignment horizontal="center" vertical="center"/>
    </xf>
    <xf numFmtId="164" fontId="2" fillId="4" borderId="31" xfId="0" applyNumberFormat="1" applyFont="1" applyFill="1" applyBorder="1" applyAlignment="1">
      <alignment horizontal="center" vertical="center"/>
    </xf>
    <xf numFmtId="9" fontId="1" fillId="3" borderId="26" xfId="2" applyFont="1" applyFill="1" applyBorder="1" applyAlignment="1" applyProtection="1">
      <alignment horizontal="center" vertical="center" wrapText="1"/>
    </xf>
    <xf numFmtId="165" fontId="1" fillId="3" borderId="6" xfId="1" applyNumberFormat="1" applyFont="1" applyFill="1" applyBorder="1" applyAlignment="1" applyProtection="1">
      <alignment horizontal="center" vertical="center" wrapText="1"/>
    </xf>
    <xf numFmtId="165" fontId="1" fillId="3" borderId="19" xfId="1" applyNumberFormat="1" applyFont="1" applyFill="1" applyBorder="1" applyAlignment="1" applyProtection="1">
      <alignment horizontal="center" vertical="center" wrapText="1"/>
    </xf>
    <xf numFmtId="3" fontId="0" fillId="2" borderId="20" xfId="0" applyNumberFormat="1" applyFill="1" applyBorder="1" applyAlignment="1">
      <alignment horizontal="center" vertical="center"/>
    </xf>
    <xf numFmtId="3" fontId="0" fillId="2" borderId="1" xfId="0" applyNumberFormat="1" applyFill="1" applyBorder="1" applyAlignment="1">
      <alignment horizontal="center" vertical="center"/>
    </xf>
    <xf numFmtId="0" fontId="4" fillId="2" borderId="4" xfId="0" applyFont="1" applyFill="1" applyBorder="1" applyAlignment="1" applyProtection="1">
      <alignment vertical="center" wrapText="1"/>
      <protection locked="0"/>
    </xf>
    <xf numFmtId="0" fontId="4" fillId="2" borderId="17" xfId="0" applyFont="1" applyFill="1" applyBorder="1" applyAlignment="1" applyProtection="1">
      <alignment vertical="center"/>
      <protection locked="0"/>
    </xf>
    <xf numFmtId="0" fontId="4" fillId="2" borderId="13" xfId="0" applyFont="1" applyFill="1" applyBorder="1" applyAlignment="1">
      <alignment vertical="center"/>
    </xf>
    <xf numFmtId="0" fontId="3" fillId="0" borderId="20" xfId="0" applyFont="1" applyBorder="1" applyAlignment="1">
      <alignment horizontal="left" vertical="center" wrapText="1"/>
    </xf>
    <xf numFmtId="0" fontId="3" fillId="0" borderId="1" xfId="0" applyFont="1" applyBorder="1" applyAlignment="1">
      <alignment horizontal="left" vertical="center" wrapText="1"/>
    </xf>
    <xf numFmtId="0" fontId="4" fillId="2" borderId="13" xfId="0" applyFont="1" applyFill="1" applyBorder="1" applyAlignment="1">
      <alignment horizontal="left" vertical="center"/>
    </xf>
    <xf numFmtId="0" fontId="4" fillId="2" borderId="16" xfId="0" applyFont="1" applyFill="1" applyBorder="1" applyAlignment="1">
      <alignment horizontal="left" vertical="center"/>
    </xf>
    <xf numFmtId="0" fontId="4" fillId="2" borderId="16"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4" fillId="4" borderId="1" xfId="0" applyFont="1" applyFill="1" applyBorder="1" applyAlignment="1">
      <alignment horizontal="left" vertical="center" wrapText="1"/>
    </xf>
    <xf numFmtId="0" fontId="6" fillId="2" borderId="10"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42" fontId="1" fillId="3" borderId="13" xfId="1" applyFont="1" applyFill="1" applyBorder="1" applyAlignment="1" applyProtection="1">
      <alignment horizontal="center" vertical="center" wrapText="1"/>
    </xf>
    <xf numFmtId="42" fontId="1" fillId="3" borderId="15" xfId="1" applyFont="1" applyFill="1" applyBorder="1" applyAlignment="1" applyProtection="1">
      <alignment horizontal="center" vertical="center" wrapText="1"/>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0" fillId="2" borderId="13"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4" fillId="2" borderId="20"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3" xfId="0" applyFont="1" applyFill="1" applyBorder="1" applyAlignment="1">
      <alignment horizontal="left" vertical="center" wrapText="1"/>
    </xf>
    <xf numFmtId="166" fontId="0" fillId="2" borderId="16" xfId="0" applyNumberFormat="1" applyFill="1" applyBorder="1" applyAlignment="1">
      <alignment horizontal="center" vertical="center" wrapText="1"/>
    </xf>
    <xf numFmtId="166" fontId="0" fillId="2" borderId="17" xfId="0" applyNumberForma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2"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cellXfs>
  <cellStyles count="3">
    <cellStyle name="Moneda [0]" xfId="1" builtinId="7"/>
    <cellStyle name="Normal" xfId="0" builtinId="0"/>
    <cellStyle name="Porcentaje" xfId="2" builtinId="5"/>
  </cellStyles>
  <dxfs count="6">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6"/>
  <sheetViews>
    <sheetView tabSelected="1" zoomScale="140" zoomScaleNormal="140" zoomScaleSheetLayoutView="85" workbookViewId="0">
      <pane xSplit="8" ySplit="6" topLeftCell="I7" activePane="bottomRight" state="frozen"/>
      <selection pane="topRight" activeCell="H1" sqref="H1"/>
      <selection pane="bottomLeft" activeCell="A7" sqref="A7"/>
      <selection pane="bottomRight" activeCell="D7" sqref="D7"/>
    </sheetView>
  </sheetViews>
  <sheetFormatPr baseColWidth="10" defaultColWidth="0" defaultRowHeight="13.2" zeroHeight="1" x14ac:dyDescent="0.25"/>
  <cols>
    <col min="1" max="1" width="5" style="2" customWidth="1"/>
    <col min="2" max="2" width="4.44140625" style="2" bestFit="1" customWidth="1"/>
    <col min="3" max="3" width="41.44140625" style="2" customWidth="1"/>
    <col min="4" max="4" width="20.33203125" style="2" customWidth="1"/>
    <col min="5" max="5" width="13.44140625" style="2" customWidth="1"/>
    <col min="6" max="8" width="7.33203125" style="2" customWidth="1"/>
    <col min="9" max="12" width="22.6640625" style="2" customWidth="1"/>
    <col min="13" max="13" width="11.44140625" style="2" customWidth="1"/>
    <col min="14" max="218" width="11.44140625" style="2" hidden="1" customWidth="1"/>
    <col min="219" max="16384" width="11.44140625" style="2" hidden="1"/>
  </cols>
  <sheetData>
    <row r="1" spans="2:12" ht="13.8" thickBot="1" x14ac:dyDescent="0.3"/>
    <row r="2" spans="2:12" ht="34.950000000000003" customHeight="1" thickBot="1" x14ac:dyDescent="0.3">
      <c r="B2" s="70" t="s">
        <v>10</v>
      </c>
      <c r="C2" s="71"/>
      <c r="D2" s="71"/>
      <c r="E2" s="71"/>
      <c r="F2" s="71"/>
      <c r="G2" s="71"/>
      <c r="H2" s="71"/>
      <c r="I2" s="71"/>
      <c r="J2" s="72"/>
      <c r="K2" s="72"/>
      <c r="L2" s="73"/>
    </row>
    <row r="3" spans="2:12" ht="25.05" customHeight="1" thickBot="1" x14ac:dyDescent="0.3">
      <c r="B3" s="76" t="s">
        <v>11</v>
      </c>
      <c r="C3" s="77"/>
      <c r="D3" s="77"/>
      <c r="E3" s="77"/>
      <c r="F3" s="77"/>
      <c r="G3" s="77"/>
      <c r="H3" s="77"/>
      <c r="I3" s="77"/>
      <c r="J3" s="78"/>
      <c r="K3" s="24" t="s">
        <v>12</v>
      </c>
      <c r="L3" s="26"/>
    </row>
    <row r="4" spans="2:12" ht="13.8" thickBot="1" x14ac:dyDescent="0.3">
      <c r="B4" s="79" t="s">
        <v>6</v>
      </c>
      <c r="C4" s="80"/>
      <c r="D4" s="81"/>
      <c r="E4" s="82"/>
      <c r="F4" s="82"/>
      <c r="G4" s="82"/>
      <c r="H4" s="82"/>
      <c r="I4" s="82"/>
      <c r="J4" s="82"/>
      <c r="K4" s="82"/>
      <c r="L4" s="83"/>
    </row>
    <row r="5" spans="2:12" ht="13.8" thickBot="1" x14ac:dyDescent="0.3">
      <c r="B5" s="76" t="s">
        <v>27</v>
      </c>
      <c r="C5" s="78"/>
      <c r="D5" s="89"/>
      <c r="E5" s="89"/>
      <c r="F5" s="89"/>
      <c r="G5" s="89"/>
      <c r="H5" s="89"/>
      <c r="I5" s="89"/>
      <c r="J5" s="89"/>
      <c r="K5" s="89"/>
      <c r="L5" s="90"/>
    </row>
    <row r="6" spans="2:12" ht="61.05" customHeight="1" thickBot="1" x14ac:dyDescent="0.3">
      <c r="B6" s="3" t="s">
        <v>5</v>
      </c>
      <c r="C6" s="4" t="s">
        <v>8</v>
      </c>
      <c r="D6" s="4" t="s">
        <v>28</v>
      </c>
      <c r="E6" s="4" t="s">
        <v>1</v>
      </c>
      <c r="F6" s="5" t="s">
        <v>0</v>
      </c>
      <c r="G6" s="4" t="s">
        <v>26</v>
      </c>
      <c r="H6" s="19" t="s">
        <v>3</v>
      </c>
      <c r="I6" s="20" t="s">
        <v>9</v>
      </c>
      <c r="J6" s="6" t="s">
        <v>7</v>
      </c>
      <c r="K6" s="7" t="s">
        <v>13</v>
      </c>
      <c r="L6" s="8" t="s">
        <v>4</v>
      </c>
    </row>
    <row r="7" spans="2:12" ht="409.6" x14ac:dyDescent="0.25">
      <c r="B7" s="27">
        <v>1</v>
      </c>
      <c r="C7" s="63" t="s">
        <v>35</v>
      </c>
      <c r="D7" s="28">
        <v>243000000</v>
      </c>
      <c r="E7" s="29"/>
      <c r="F7" s="58"/>
      <c r="G7" s="41"/>
      <c r="H7" s="42"/>
      <c r="I7" s="23"/>
      <c r="J7" s="47">
        <f t="shared" ref="J7" si="0">I7*F7</f>
        <v>0</v>
      </c>
      <c r="K7" s="47">
        <f>J7*H7</f>
        <v>0</v>
      </c>
      <c r="L7" s="48">
        <f>J7+K7</f>
        <v>0</v>
      </c>
    </row>
    <row r="8" spans="2:12" ht="409.6" x14ac:dyDescent="0.25">
      <c r="B8" s="30">
        <f>+B7+1</f>
        <v>2</v>
      </c>
      <c r="C8" s="64" t="s">
        <v>36</v>
      </c>
      <c r="D8" s="32">
        <v>12150000</v>
      </c>
      <c r="E8" s="33"/>
      <c r="F8" s="59"/>
      <c r="G8" s="43"/>
      <c r="H8" s="44"/>
      <c r="I8" s="21"/>
      <c r="J8" s="49">
        <f t="shared" ref="J8:J91" si="1">I8*F8</f>
        <v>0</v>
      </c>
      <c r="K8" s="49">
        <f t="shared" ref="K8:K91" si="2">J8*H8</f>
        <v>0</v>
      </c>
      <c r="L8" s="50">
        <f t="shared" ref="L8:L91" si="3">J8+K8</f>
        <v>0</v>
      </c>
    </row>
    <row r="9" spans="2:12" ht="409.6" x14ac:dyDescent="0.25">
      <c r="B9" s="30">
        <f t="shared" ref="B9:B91" si="4">+B8+1</f>
        <v>3</v>
      </c>
      <c r="C9" s="64" t="s">
        <v>37</v>
      </c>
      <c r="D9" s="32">
        <v>106313900</v>
      </c>
      <c r="E9" s="33"/>
      <c r="F9" s="59"/>
      <c r="G9" s="43"/>
      <c r="H9" s="44"/>
      <c r="I9" s="21"/>
      <c r="J9" s="49">
        <f t="shared" si="1"/>
        <v>0</v>
      </c>
      <c r="K9" s="49">
        <f t="shared" si="2"/>
        <v>0</v>
      </c>
      <c r="L9" s="50">
        <f t="shared" si="3"/>
        <v>0</v>
      </c>
    </row>
    <row r="10" spans="2:12" ht="409.6" x14ac:dyDescent="0.25">
      <c r="B10" s="30">
        <f t="shared" si="4"/>
        <v>4</v>
      </c>
      <c r="C10" s="64" t="s">
        <v>37</v>
      </c>
      <c r="D10" s="32">
        <v>273378600</v>
      </c>
      <c r="E10" s="33"/>
      <c r="F10" s="59"/>
      <c r="G10" s="43"/>
      <c r="H10" s="44"/>
      <c r="I10" s="21"/>
      <c r="J10" s="49">
        <f t="shared" si="1"/>
        <v>0</v>
      </c>
      <c r="K10" s="49">
        <f t="shared" si="2"/>
        <v>0</v>
      </c>
      <c r="L10" s="50">
        <f t="shared" si="3"/>
        <v>0</v>
      </c>
    </row>
    <row r="11" spans="2:12" ht="132" x14ac:dyDescent="0.25">
      <c r="B11" s="30">
        <f t="shared" si="4"/>
        <v>5</v>
      </c>
      <c r="C11" s="64" t="s">
        <v>38</v>
      </c>
      <c r="D11" s="32">
        <v>19440000</v>
      </c>
      <c r="E11" s="33"/>
      <c r="F11" s="59"/>
      <c r="G11" s="43"/>
      <c r="H11" s="44"/>
      <c r="I11" s="21"/>
      <c r="J11" s="49">
        <f t="shared" si="1"/>
        <v>0</v>
      </c>
      <c r="K11" s="49">
        <f t="shared" si="2"/>
        <v>0</v>
      </c>
      <c r="L11" s="50">
        <f t="shared" si="3"/>
        <v>0</v>
      </c>
    </row>
    <row r="12" spans="2:12" ht="224.4" x14ac:dyDescent="0.25">
      <c r="B12" s="30">
        <f t="shared" si="4"/>
        <v>6</v>
      </c>
      <c r="C12" s="64" t="s">
        <v>39</v>
      </c>
      <c r="D12" s="32">
        <v>86568750</v>
      </c>
      <c r="E12" s="33"/>
      <c r="F12" s="34"/>
      <c r="G12" s="43"/>
      <c r="H12" s="44"/>
      <c r="I12" s="21"/>
      <c r="J12" s="49">
        <f t="shared" si="1"/>
        <v>0</v>
      </c>
      <c r="K12" s="49">
        <f t="shared" si="2"/>
        <v>0</v>
      </c>
      <c r="L12" s="50">
        <f t="shared" si="3"/>
        <v>0</v>
      </c>
    </row>
    <row r="13" spans="2:12" ht="250.8" x14ac:dyDescent="0.25">
      <c r="B13" s="30">
        <f t="shared" si="4"/>
        <v>7</v>
      </c>
      <c r="C13" s="64" t="s">
        <v>40</v>
      </c>
      <c r="D13" s="32">
        <v>109540530</v>
      </c>
      <c r="E13" s="33"/>
      <c r="F13" s="34"/>
      <c r="G13" s="43"/>
      <c r="H13" s="44"/>
      <c r="I13" s="21"/>
      <c r="J13" s="49">
        <f t="shared" si="1"/>
        <v>0</v>
      </c>
      <c r="K13" s="49">
        <f t="shared" si="2"/>
        <v>0</v>
      </c>
      <c r="L13" s="50">
        <f t="shared" si="3"/>
        <v>0</v>
      </c>
    </row>
    <row r="14" spans="2:12" ht="145.19999999999999" x14ac:dyDescent="0.25">
      <c r="B14" s="30">
        <f t="shared" si="4"/>
        <v>8</v>
      </c>
      <c r="C14" s="64" t="s">
        <v>41</v>
      </c>
      <c r="D14" s="32">
        <v>56406000</v>
      </c>
      <c r="E14" s="33"/>
      <c r="F14" s="34"/>
      <c r="G14" s="43"/>
      <c r="H14" s="44"/>
      <c r="I14" s="21"/>
      <c r="J14" s="49">
        <f t="shared" si="1"/>
        <v>0</v>
      </c>
      <c r="K14" s="49">
        <f t="shared" si="2"/>
        <v>0</v>
      </c>
      <c r="L14" s="50">
        <f t="shared" si="3"/>
        <v>0</v>
      </c>
    </row>
    <row r="15" spans="2:12" ht="171.6" x14ac:dyDescent="0.25">
      <c r="B15" s="30">
        <f t="shared" si="4"/>
        <v>9</v>
      </c>
      <c r="C15" s="64" t="s">
        <v>42</v>
      </c>
      <c r="D15" s="35">
        <v>21232125</v>
      </c>
      <c r="E15" s="33"/>
      <c r="F15" s="34"/>
      <c r="G15" s="43"/>
      <c r="H15" s="44"/>
      <c r="I15" s="21"/>
      <c r="J15" s="49">
        <f t="shared" si="1"/>
        <v>0</v>
      </c>
      <c r="K15" s="49">
        <f t="shared" si="2"/>
        <v>0</v>
      </c>
      <c r="L15" s="50">
        <f t="shared" si="3"/>
        <v>0</v>
      </c>
    </row>
    <row r="16" spans="2:12" ht="145.19999999999999" x14ac:dyDescent="0.25">
      <c r="B16" s="30">
        <f t="shared" si="4"/>
        <v>10</v>
      </c>
      <c r="C16" s="64" t="s">
        <v>43</v>
      </c>
      <c r="D16" s="35">
        <v>11080800</v>
      </c>
      <c r="E16" s="33"/>
      <c r="F16" s="34"/>
      <c r="G16" s="43"/>
      <c r="H16" s="44"/>
      <c r="I16" s="21"/>
      <c r="J16" s="49">
        <f t="shared" si="1"/>
        <v>0</v>
      </c>
      <c r="K16" s="49">
        <f t="shared" si="2"/>
        <v>0</v>
      </c>
      <c r="L16" s="50">
        <f t="shared" si="3"/>
        <v>0</v>
      </c>
    </row>
    <row r="17" spans="2:12" ht="198" x14ac:dyDescent="0.25">
      <c r="B17" s="30">
        <f t="shared" si="4"/>
        <v>11</v>
      </c>
      <c r="C17" s="64" t="s">
        <v>44</v>
      </c>
      <c r="D17" s="35">
        <v>44554050</v>
      </c>
      <c r="E17" s="33"/>
      <c r="F17" s="34"/>
      <c r="G17" s="43"/>
      <c r="H17" s="44"/>
      <c r="I17" s="21"/>
      <c r="J17" s="49">
        <f t="shared" si="1"/>
        <v>0</v>
      </c>
      <c r="K17" s="49">
        <f t="shared" si="2"/>
        <v>0</v>
      </c>
      <c r="L17" s="50">
        <f t="shared" si="3"/>
        <v>0</v>
      </c>
    </row>
    <row r="18" spans="2:12" ht="198" x14ac:dyDescent="0.25">
      <c r="B18" s="30">
        <f t="shared" si="4"/>
        <v>12</v>
      </c>
      <c r="C18" s="64" t="s">
        <v>45</v>
      </c>
      <c r="D18" s="35">
        <v>9720001</v>
      </c>
      <c r="E18" s="33"/>
      <c r="F18" s="34"/>
      <c r="G18" s="43"/>
      <c r="H18" s="44"/>
      <c r="I18" s="21"/>
      <c r="J18" s="49">
        <f t="shared" si="1"/>
        <v>0</v>
      </c>
      <c r="K18" s="49">
        <f t="shared" si="2"/>
        <v>0</v>
      </c>
      <c r="L18" s="50">
        <f t="shared" si="3"/>
        <v>0</v>
      </c>
    </row>
    <row r="19" spans="2:12" ht="409.6" x14ac:dyDescent="0.25">
      <c r="B19" s="30">
        <f t="shared" si="4"/>
        <v>13</v>
      </c>
      <c r="C19" s="64" t="s">
        <v>46</v>
      </c>
      <c r="D19" s="35">
        <v>15369750</v>
      </c>
      <c r="E19" s="33"/>
      <c r="F19" s="34"/>
      <c r="G19" s="43"/>
      <c r="H19" s="44"/>
      <c r="I19" s="21"/>
      <c r="J19" s="49">
        <f t="shared" si="1"/>
        <v>0</v>
      </c>
      <c r="K19" s="49">
        <f t="shared" si="2"/>
        <v>0</v>
      </c>
      <c r="L19" s="50">
        <f t="shared" si="3"/>
        <v>0</v>
      </c>
    </row>
    <row r="20" spans="2:12" ht="264" x14ac:dyDescent="0.25">
      <c r="B20" s="30">
        <f t="shared" si="4"/>
        <v>14</v>
      </c>
      <c r="C20" s="64" t="s">
        <v>47</v>
      </c>
      <c r="D20" s="35">
        <v>48569625</v>
      </c>
      <c r="E20" s="33"/>
      <c r="F20" s="34"/>
      <c r="G20" s="43"/>
      <c r="H20" s="44"/>
      <c r="I20" s="21"/>
      <c r="J20" s="49">
        <f t="shared" si="1"/>
        <v>0</v>
      </c>
      <c r="K20" s="49">
        <f t="shared" si="2"/>
        <v>0</v>
      </c>
      <c r="L20" s="50">
        <f t="shared" si="3"/>
        <v>0</v>
      </c>
    </row>
    <row r="21" spans="2:12" ht="303.60000000000002" x14ac:dyDescent="0.25">
      <c r="B21" s="30">
        <f t="shared" si="4"/>
        <v>15</v>
      </c>
      <c r="C21" s="64" t="s">
        <v>48</v>
      </c>
      <c r="D21" s="35">
        <v>108280800</v>
      </c>
      <c r="E21" s="33"/>
      <c r="F21" s="34"/>
      <c r="G21" s="43"/>
      <c r="H21" s="44"/>
      <c r="I21" s="21"/>
      <c r="J21" s="49">
        <f t="shared" si="1"/>
        <v>0</v>
      </c>
      <c r="K21" s="49">
        <f t="shared" si="2"/>
        <v>0</v>
      </c>
      <c r="L21" s="50">
        <f t="shared" si="3"/>
        <v>0</v>
      </c>
    </row>
    <row r="22" spans="2:12" ht="145.19999999999999" x14ac:dyDescent="0.25">
      <c r="B22" s="30">
        <f t="shared" si="4"/>
        <v>16</v>
      </c>
      <c r="C22" s="64" t="s">
        <v>49</v>
      </c>
      <c r="D22" s="35">
        <v>16220300</v>
      </c>
      <c r="E22" s="33"/>
      <c r="F22" s="34"/>
      <c r="G22" s="43"/>
      <c r="H22" s="44"/>
      <c r="I22" s="21"/>
      <c r="J22" s="49">
        <f t="shared" si="1"/>
        <v>0</v>
      </c>
      <c r="K22" s="49">
        <f t="shared" si="2"/>
        <v>0</v>
      </c>
      <c r="L22" s="50">
        <f t="shared" si="3"/>
        <v>0</v>
      </c>
    </row>
    <row r="23" spans="2:12" ht="184.8" x14ac:dyDescent="0.25">
      <c r="B23" s="30">
        <f t="shared" si="4"/>
        <v>17</v>
      </c>
      <c r="C23" s="64" t="s">
        <v>50</v>
      </c>
      <c r="D23" s="35">
        <v>6902000</v>
      </c>
      <c r="E23" s="33"/>
      <c r="F23" s="34"/>
      <c r="G23" s="43"/>
      <c r="H23" s="44"/>
      <c r="I23" s="21"/>
      <c r="J23" s="49">
        <f t="shared" si="1"/>
        <v>0</v>
      </c>
      <c r="K23" s="49">
        <f t="shared" si="2"/>
        <v>0</v>
      </c>
      <c r="L23" s="50">
        <f t="shared" si="3"/>
        <v>0</v>
      </c>
    </row>
    <row r="24" spans="2:12" ht="237.6" x14ac:dyDescent="0.25">
      <c r="B24" s="30">
        <f t="shared" si="4"/>
        <v>18</v>
      </c>
      <c r="C24" s="64" t="s">
        <v>51</v>
      </c>
      <c r="D24" s="35">
        <v>6682500</v>
      </c>
      <c r="E24" s="33"/>
      <c r="F24" s="34"/>
      <c r="G24" s="43"/>
      <c r="H24" s="44"/>
      <c r="I24" s="21"/>
      <c r="J24" s="49">
        <f t="shared" si="1"/>
        <v>0</v>
      </c>
      <c r="K24" s="49">
        <f t="shared" si="2"/>
        <v>0</v>
      </c>
      <c r="L24" s="50">
        <f t="shared" si="3"/>
        <v>0</v>
      </c>
    </row>
    <row r="25" spans="2:12" ht="382.8" x14ac:dyDescent="0.25">
      <c r="B25" s="30">
        <f t="shared" si="4"/>
        <v>19</v>
      </c>
      <c r="C25" s="64" t="s">
        <v>52</v>
      </c>
      <c r="D25" s="35">
        <v>38430450</v>
      </c>
      <c r="E25" s="33"/>
      <c r="F25" s="34"/>
      <c r="G25" s="43"/>
      <c r="H25" s="44"/>
      <c r="I25" s="21"/>
      <c r="J25" s="49">
        <f t="shared" si="1"/>
        <v>0</v>
      </c>
      <c r="K25" s="49">
        <f t="shared" si="2"/>
        <v>0</v>
      </c>
      <c r="L25" s="50">
        <f t="shared" si="3"/>
        <v>0</v>
      </c>
    </row>
    <row r="26" spans="2:12" ht="396" x14ac:dyDescent="0.25">
      <c r="B26" s="30">
        <f t="shared" si="4"/>
        <v>20</v>
      </c>
      <c r="C26" s="64" t="s">
        <v>53</v>
      </c>
      <c r="D26" s="35">
        <v>8723700</v>
      </c>
      <c r="E26" s="33"/>
      <c r="F26" s="34"/>
      <c r="G26" s="43"/>
      <c r="H26" s="44"/>
      <c r="I26" s="21"/>
      <c r="J26" s="49">
        <f t="shared" si="1"/>
        <v>0</v>
      </c>
      <c r="K26" s="49">
        <f t="shared" si="2"/>
        <v>0</v>
      </c>
      <c r="L26" s="50">
        <f t="shared" si="3"/>
        <v>0</v>
      </c>
    </row>
    <row r="27" spans="2:12" ht="52.8" x14ac:dyDescent="0.25">
      <c r="B27" s="30">
        <f t="shared" si="4"/>
        <v>21</v>
      </c>
      <c r="C27" s="64" t="s">
        <v>54</v>
      </c>
      <c r="D27" s="35">
        <v>741150</v>
      </c>
      <c r="E27" s="33"/>
      <c r="F27" s="34"/>
      <c r="G27" s="43"/>
      <c r="H27" s="44"/>
      <c r="I27" s="21"/>
      <c r="J27" s="49">
        <f t="shared" si="1"/>
        <v>0</v>
      </c>
      <c r="K27" s="49">
        <f t="shared" si="2"/>
        <v>0</v>
      </c>
      <c r="L27" s="50">
        <f t="shared" si="3"/>
        <v>0</v>
      </c>
    </row>
    <row r="28" spans="2:12" x14ac:dyDescent="0.25">
      <c r="B28" s="30">
        <f t="shared" si="4"/>
        <v>22</v>
      </c>
      <c r="C28" s="64" t="s">
        <v>55</v>
      </c>
      <c r="D28" s="35">
        <v>4276800</v>
      </c>
      <c r="E28" s="33"/>
      <c r="F28" s="34"/>
      <c r="G28" s="43"/>
      <c r="H28" s="44"/>
      <c r="I28" s="21"/>
      <c r="J28" s="49">
        <f t="shared" si="1"/>
        <v>0</v>
      </c>
      <c r="K28" s="49">
        <f t="shared" si="2"/>
        <v>0</v>
      </c>
      <c r="L28" s="50">
        <f t="shared" si="3"/>
        <v>0</v>
      </c>
    </row>
    <row r="29" spans="2:12" x14ac:dyDescent="0.25">
      <c r="B29" s="30">
        <f t="shared" si="4"/>
        <v>23</v>
      </c>
      <c r="C29" s="64" t="s">
        <v>56</v>
      </c>
      <c r="D29" s="35">
        <v>7362900</v>
      </c>
      <c r="E29" s="33"/>
      <c r="F29" s="34"/>
      <c r="G29" s="43"/>
      <c r="H29" s="44"/>
      <c r="I29" s="21"/>
      <c r="J29" s="49">
        <f t="shared" si="1"/>
        <v>0</v>
      </c>
      <c r="K29" s="49">
        <f t="shared" si="2"/>
        <v>0</v>
      </c>
      <c r="L29" s="50">
        <f t="shared" si="3"/>
        <v>0</v>
      </c>
    </row>
    <row r="30" spans="2:12" x14ac:dyDescent="0.25">
      <c r="B30" s="30">
        <f t="shared" si="4"/>
        <v>24</v>
      </c>
      <c r="C30" s="64" t="s">
        <v>57</v>
      </c>
      <c r="D30" s="35">
        <v>3341250</v>
      </c>
      <c r="E30" s="33"/>
      <c r="F30" s="34"/>
      <c r="G30" s="43"/>
      <c r="H30" s="44"/>
      <c r="I30" s="21"/>
      <c r="J30" s="49">
        <f t="shared" si="1"/>
        <v>0</v>
      </c>
      <c r="K30" s="49">
        <f t="shared" si="2"/>
        <v>0</v>
      </c>
      <c r="L30" s="50">
        <f t="shared" si="3"/>
        <v>0</v>
      </c>
    </row>
    <row r="31" spans="2:12" ht="92.4" x14ac:dyDescent="0.25">
      <c r="B31" s="30">
        <f t="shared" si="4"/>
        <v>25</v>
      </c>
      <c r="C31" s="64" t="s">
        <v>58</v>
      </c>
      <c r="D31" s="35">
        <v>3341250</v>
      </c>
      <c r="E31" s="33"/>
      <c r="F31" s="34"/>
      <c r="G31" s="43"/>
      <c r="H31" s="44"/>
      <c r="I31" s="21"/>
      <c r="J31" s="49">
        <f t="shared" si="1"/>
        <v>0</v>
      </c>
      <c r="K31" s="49">
        <f t="shared" si="2"/>
        <v>0</v>
      </c>
      <c r="L31" s="50">
        <f t="shared" si="3"/>
        <v>0</v>
      </c>
    </row>
    <row r="32" spans="2:12" ht="198" x14ac:dyDescent="0.25">
      <c r="B32" s="30">
        <f t="shared" si="4"/>
        <v>26</v>
      </c>
      <c r="C32" s="64" t="s">
        <v>59</v>
      </c>
      <c r="D32" s="35">
        <v>20047500</v>
      </c>
      <c r="E32" s="33"/>
      <c r="F32" s="34"/>
      <c r="G32" s="43"/>
      <c r="H32" s="44"/>
      <c r="I32" s="21"/>
      <c r="J32" s="49">
        <f t="shared" si="1"/>
        <v>0</v>
      </c>
      <c r="K32" s="49">
        <f t="shared" si="2"/>
        <v>0</v>
      </c>
      <c r="L32" s="50">
        <f t="shared" si="3"/>
        <v>0</v>
      </c>
    </row>
    <row r="33" spans="2:12" ht="132" x14ac:dyDescent="0.25">
      <c r="B33" s="30">
        <f t="shared" si="4"/>
        <v>27</v>
      </c>
      <c r="C33" s="64" t="s">
        <v>60</v>
      </c>
      <c r="D33" s="35">
        <v>1676700</v>
      </c>
      <c r="E33" s="33"/>
      <c r="F33" s="34"/>
      <c r="G33" s="43"/>
      <c r="H33" s="44"/>
      <c r="I33" s="21"/>
      <c r="J33" s="49">
        <f t="shared" si="1"/>
        <v>0</v>
      </c>
      <c r="K33" s="49">
        <f t="shared" si="2"/>
        <v>0</v>
      </c>
      <c r="L33" s="50">
        <f t="shared" si="3"/>
        <v>0</v>
      </c>
    </row>
    <row r="34" spans="2:12" ht="409.6" x14ac:dyDescent="0.25">
      <c r="B34" s="30">
        <f t="shared" si="4"/>
        <v>28</v>
      </c>
      <c r="C34" s="64" t="s">
        <v>61</v>
      </c>
      <c r="D34" s="35">
        <v>207582750</v>
      </c>
      <c r="E34" s="33"/>
      <c r="F34" s="34"/>
      <c r="G34" s="43"/>
      <c r="H34" s="44"/>
      <c r="I34" s="21"/>
      <c r="J34" s="49">
        <f t="shared" si="1"/>
        <v>0</v>
      </c>
      <c r="K34" s="49">
        <f t="shared" si="2"/>
        <v>0</v>
      </c>
      <c r="L34" s="50">
        <f t="shared" si="3"/>
        <v>0</v>
      </c>
    </row>
    <row r="35" spans="2:12" ht="409.6" x14ac:dyDescent="0.25">
      <c r="B35" s="30">
        <f t="shared" si="4"/>
        <v>29</v>
      </c>
      <c r="C35" s="64" t="s">
        <v>61</v>
      </c>
      <c r="D35" s="35">
        <v>249102300</v>
      </c>
      <c r="E35" s="33"/>
      <c r="F35" s="34"/>
      <c r="G35" s="43"/>
      <c r="H35" s="44"/>
      <c r="I35" s="21"/>
      <c r="J35" s="49">
        <f t="shared" si="1"/>
        <v>0</v>
      </c>
      <c r="K35" s="49">
        <f t="shared" si="2"/>
        <v>0</v>
      </c>
      <c r="L35" s="50">
        <f t="shared" si="3"/>
        <v>0</v>
      </c>
    </row>
    <row r="36" spans="2:12" ht="251.4" thickBot="1" x14ac:dyDescent="0.3">
      <c r="B36" s="30">
        <f t="shared" si="4"/>
        <v>30</v>
      </c>
      <c r="C36" s="64" t="s">
        <v>62</v>
      </c>
      <c r="D36" s="35">
        <v>8687250</v>
      </c>
      <c r="E36" s="33"/>
      <c r="F36" s="34"/>
      <c r="G36" s="43"/>
      <c r="H36" s="44"/>
      <c r="I36" s="21"/>
      <c r="J36" s="49">
        <f t="shared" si="1"/>
        <v>0</v>
      </c>
      <c r="K36" s="49">
        <f t="shared" si="2"/>
        <v>0</v>
      </c>
      <c r="L36" s="50">
        <f t="shared" si="3"/>
        <v>0</v>
      </c>
    </row>
    <row r="37" spans="2:12" hidden="1" x14ac:dyDescent="0.25">
      <c r="B37" s="30">
        <f t="shared" si="4"/>
        <v>31</v>
      </c>
      <c r="C37" s="31"/>
      <c r="D37" s="35"/>
      <c r="E37" s="33"/>
      <c r="F37" s="34"/>
      <c r="G37" s="43"/>
      <c r="H37" s="44"/>
      <c r="I37" s="21"/>
      <c r="J37" s="49">
        <f t="shared" si="1"/>
        <v>0</v>
      </c>
      <c r="K37" s="49">
        <f t="shared" si="2"/>
        <v>0</v>
      </c>
      <c r="L37" s="50">
        <f t="shared" si="3"/>
        <v>0</v>
      </c>
    </row>
    <row r="38" spans="2:12" hidden="1" x14ac:dyDescent="0.25">
      <c r="B38" s="30">
        <f t="shared" si="4"/>
        <v>32</v>
      </c>
      <c r="C38" s="31"/>
      <c r="D38" s="35"/>
      <c r="E38" s="33"/>
      <c r="F38" s="34"/>
      <c r="G38" s="43"/>
      <c r="H38" s="44"/>
      <c r="I38" s="21"/>
      <c r="J38" s="49">
        <f t="shared" si="1"/>
        <v>0</v>
      </c>
      <c r="K38" s="49">
        <f t="shared" si="2"/>
        <v>0</v>
      </c>
      <c r="L38" s="50">
        <f t="shared" si="3"/>
        <v>0</v>
      </c>
    </row>
    <row r="39" spans="2:12" hidden="1" x14ac:dyDescent="0.25">
      <c r="B39" s="30">
        <f t="shared" si="4"/>
        <v>33</v>
      </c>
      <c r="C39" s="31"/>
      <c r="D39" s="35"/>
      <c r="E39" s="33"/>
      <c r="F39" s="34"/>
      <c r="G39" s="43"/>
      <c r="H39" s="44"/>
      <c r="I39" s="21"/>
      <c r="J39" s="49">
        <f t="shared" si="1"/>
        <v>0</v>
      </c>
      <c r="K39" s="49">
        <f t="shared" si="2"/>
        <v>0</v>
      </c>
      <c r="L39" s="50">
        <f t="shared" si="3"/>
        <v>0</v>
      </c>
    </row>
    <row r="40" spans="2:12" hidden="1" x14ac:dyDescent="0.25">
      <c r="B40" s="30">
        <f t="shared" si="4"/>
        <v>34</v>
      </c>
      <c r="C40" s="31"/>
      <c r="D40" s="35"/>
      <c r="E40" s="33"/>
      <c r="F40" s="34"/>
      <c r="G40" s="43"/>
      <c r="H40" s="44"/>
      <c r="I40" s="21"/>
      <c r="J40" s="49">
        <f t="shared" si="1"/>
        <v>0</v>
      </c>
      <c r="K40" s="49">
        <f t="shared" si="2"/>
        <v>0</v>
      </c>
      <c r="L40" s="50">
        <f t="shared" si="3"/>
        <v>0</v>
      </c>
    </row>
    <row r="41" spans="2:12" hidden="1" x14ac:dyDescent="0.25">
      <c r="B41" s="30">
        <f t="shared" si="4"/>
        <v>35</v>
      </c>
      <c r="C41" s="31"/>
      <c r="D41" s="35"/>
      <c r="E41" s="33"/>
      <c r="F41" s="34"/>
      <c r="G41" s="43"/>
      <c r="H41" s="44"/>
      <c r="I41" s="21"/>
      <c r="J41" s="49">
        <f t="shared" si="1"/>
        <v>0</v>
      </c>
      <c r="K41" s="49">
        <f t="shared" si="2"/>
        <v>0</v>
      </c>
      <c r="L41" s="50">
        <f t="shared" si="3"/>
        <v>0</v>
      </c>
    </row>
    <row r="42" spans="2:12" hidden="1" x14ac:dyDescent="0.25">
      <c r="B42" s="30">
        <f t="shared" si="4"/>
        <v>36</v>
      </c>
      <c r="C42" s="31"/>
      <c r="D42" s="35"/>
      <c r="E42" s="33"/>
      <c r="F42" s="34"/>
      <c r="G42" s="43"/>
      <c r="H42" s="44"/>
      <c r="I42" s="21"/>
      <c r="J42" s="49">
        <f t="shared" si="1"/>
        <v>0</v>
      </c>
      <c r="K42" s="49">
        <f t="shared" si="2"/>
        <v>0</v>
      </c>
      <c r="L42" s="50">
        <f t="shared" si="3"/>
        <v>0</v>
      </c>
    </row>
    <row r="43" spans="2:12" hidden="1" x14ac:dyDescent="0.25">
      <c r="B43" s="30">
        <f t="shared" si="4"/>
        <v>37</v>
      </c>
      <c r="C43" s="31"/>
      <c r="D43" s="35"/>
      <c r="E43" s="33"/>
      <c r="F43" s="34"/>
      <c r="G43" s="43"/>
      <c r="H43" s="44"/>
      <c r="I43" s="21"/>
      <c r="J43" s="49">
        <f t="shared" si="1"/>
        <v>0</v>
      </c>
      <c r="K43" s="49">
        <f t="shared" si="2"/>
        <v>0</v>
      </c>
      <c r="L43" s="50">
        <f t="shared" si="3"/>
        <v>0</v>
      </c>
    </row>
    <row r="44" spans="2:12" hidden="1" x14ac:dyDescent="0.25">
      <c r="B44" s="30">
        <f t="shared" si="4"/>
        <v>38</v>
      </c>
      <c r="C44" s="31"/>
      <c r="D44" s="35"/>
      <c r="E44" s="33"/>
      <c r="F44" s="34"/>
      <c r="G44" s="43"/>
      <c r="H44" s="44"/>
      <c r="I44" s="21"/>
      <c r="J44" s="49">
        <f t="shared" si="1"/>
        <v>0</v>
      </c>
      <c r="K44" s="49">
        <f t="shared" si="2"/>
        <v>0</v>
      </c>
      <c r="L44" s="50">
        <f t="shared" si="3"/>
        <v>0</v>
      </c>
    </row>
    <row r="45" spans="2:12" hidden="1" x14ac:dyDescent="0.25">
      <c r="B45" s="30">
        <f t="shared" si="4"/>
        <v>39</v>
      </c>
      <c r="C45" s="31"/>
      <c r="D45" s="35"/>
      <c r="E45" s="33"/>
      <c r="F45" s="34"/>
      <c r="G45" s="43"/>
      <c r="H45" s="44"/>
      <c r="I45" s="21"/>
      <c r="J45" s="49">
        <f t="shared" si="1"/>
        <v>0</v>
      </c>
      <c r="K45" s="49">
        <f t="shared" si="2"/>
        <v>0</v>
      </c>
      <c r="L45" s="50">
        <f t="shared" si="3"/>
        <v>0</v>
      </c>
    </row>
    <row r="46" spans="2:12" hidden="1" x14ac:dyDescent="0.25">
      <c r="B46" s="30">
        <f t="shared" si="4"/>
        <v>40</v>
      </c>
      <c r="C46" s="31"/>
      <c r="D46" s="35"/>
      <c r="E46" s="33"/>
      <c r="F46" s="34"/>
      <c r="G46" s="43"/>
      <c r="H46" s="44"/>
      <c r="I46" s="21"/>
      <c r="J46" s="49">
        <f t="shared" ref="J46:J66" si="5">I46*F46</f>
        <v>0</v>
      </c>
      <c r="K46" s="49">
        <f t="shared" ref="K46:K66" si="6">J46*H46</f>
        <v>0</v>
      </c>
      <c r="L46" s="50">
        <f t="shared" ref="L46:L66" si="7">J46+K46</f>
        <v>0</v>
      </c>
    </row>
    <row r="47" spans="2:12" hidden="1" x14ac:dyDescent="0.25">
      <c r="B47" s="30">
        <f t="shared" si="4"/>
        <v>41</v>
      </c>
      <c r="C47" s="31"/>
      <c r="D47" s="35"/>
      <c r="E47" s="33"/>
      <c r="F47" s="34"/>
      <c r="G47" s="43"/>
      <c r="H47" s="44"/>
      <c r="I47" s="21"/>
      <c r="J47" s="49">
        <f t="shared" si="5"/>
        <v>0</v>
      </c>
      <c r="K47" s="49">
        <f t="shared" si="6"/>
        <v>0</v>
      </c>
      <c r="L47" s="50">
        <f t="shared" si="7"/>
        <v>0</v>
      </c>
    </row>
    <row r="48" spans="2:12" hidden="1" x14ac:dyDescent="0.25">
      <c r="B48" s="30">
        <f t="shared" si="4"/>
        <v>42</v>
      </c>
      <c r="C48" s="31"/>
      <c r="D48" s="35"/>
      <c r="E48" s="33"/>
      <c r="F48" s="34"/>
      <c r="G48" s="43"/>
      <c r="H48" s="44"/>
      <c r="I48" s="21"/>
      <c r="J48" s="49">
        <f t="shared" si="5"/>
        <v>0</v>
      </c>
      <c r="K48" s="49">
        <f t="shared" si="6"/>
        <v>0</v>
      </c>
      <c r="L48" s="50">
        <f t="shared" si="7"/>
        <v>0</v>
      </c>
    </row>
    <row r="49" spans="2:12" hidden="1" x14ac:dyDescent="0.25">
      <c r="B49" s="30">
        <f t="shared" si="4"/>
        <v>43</v>
      </c>
      <c r="C49" s="31"/>
      <c r="D49" s="35"/>
      <c r="E49" s="33"/>
      <c r="F49" s="34"/>
      <c r="G49" s="43"/>
      <c r="H49" s="44"/>
      <c r="I49" s="21"/>
      <c r="J49" s="49">
        <f t="shared" si="5"/>
        <v>0</v>
      </c>
      <c r="K49" s="49">
        <f t="shared" si="6"/>
        <v>0</v>
      </c>
      <c r="L49" s="50">
        <f t="shared" si="7"/>
        <v>0</v>
      </c>
    </row>
    <row r="50" spans="2:12" hidden="1" x14ac:dyDescent="0.25">
      <c r="B50" s="30">
        <f t="shared" si="4"/>
        <v>44</v>
      </c>
      <c r="C50" s="31"/>
      <c r="D50" s="35"/>
      <c r="E50" s="33"/>
      <c r="F50" s="34"/>
      <c r="G50" s="43"/>
      <c r="H50" s="44"/>
      <c r="I50" s="21"/>
      <c r="J50" s="49">
        <f t="shared" si="5"/>
        <v>0</v>
      </c>
      <c r="K50" s="49">
        <f t="shared" si="6"/>
        <v>0</v>
      </c>
      <c r="L50" s="50">
        <f t="shared" si="7"/>
        <v>0</v>
      </c>
    </row>
    <row r="51" spans="2:12" hidden="1" x14ac:dyDescent="0.25">
      <c r="B51" s="30">
        <f t="shared" si="4"/>
        <v>45</v>
      </c>
      <c r="C51" s="31"/>
      <c r="D51" s="35"/>
      <c r="E51" s="33"/>
      <c r="F51" s="34"/>
      <c r="G51" s="43"/>
      <c r="H51" s="44"/>
      <c r="I51" s="21"/>
      <c r="J51" s="49">
        <f t="shared" si="5"/>
        <v>0</v>
      </c>
      <c r="K51" s="49">
        <f t="shared" si="6"/>
        <v>0</v>
      </c>
      <c r="L51" s="50">
        <f t="shared" si="7"/>
        <v>0</v>
      </c>
    </row>
    <row r="52" spans="2:12" hidden="1" x14ac:dyDescent="0.25">
      <c r="B52" s="30">
        <f t="shared" si="4"/>
        <v>46</v>
      </c>
      <c r="C52" s="31"/>
      <c r="D52" s="35"/>
      <c r="E52" s="33"/>
      <c r="F52" s="34"/>
      <c r="G52" s="43"/>
      <c r="H52" s="44"/>
      <c r="I52" s="21"/>
      <c r="J52" s="49">
        <f t="shared" si="5"/>
        <v>0</v>
      </c>
      <c r="K52" s="49">
        <f t="shared" si="6"/>
        <v>0</v>
      </c>
      <c r="L52" s="50">
        <f t="shared" si="7"/>
        <v>0</v>
      </c>
    </row>
    <row r="53" spans="2:12" hidden="1" x14ac:dyDescent="0.25">
      <c r="B53" s="30">
        <f t="shared" si="4"/>
        <v>47</v>
      </c>
      <c r="C53" s="31"/>
      <c r="D53" s="35"/>
      <c r="E53" s="33"/>
      <c r="F53" s="34"/>
      <c r="G53" s="43"/>
      <c r="H53" s="44"/>
      <c r="I53" s="21"/>
      <c r="J53" s="49">
        <f t="shared" si="5"/>
        <v>0</v>
      </c>
      <c r="K53" s="49">
        <f t="shared" si="6"/>
        <v>0</v>
      </c>
      <c r="L53" s="50">
        <f t="shared" si="7"/>
        <v>0</v>
      </c>
    </row>
    <row r="54" spans="2:12" hidden="1" x14ac:dyDescent="0.25">
      <c r="B54" s="30">
        <f t="shared" si="4"/>
        <v>48</v>
      </c>
      <c r="C54" s="31"/>
      <c r="D54" s="35"/>
      <c r="E54" s="33"/>
      <c r="F54" s="34"/>
      <c r="G54" s="43"/>
      <c r="H54" s="44"/>
      <c r="I54" s="21"/>
      <c r="J54" s="49">
        <f t="shared" si="5"/>
        <v>0</v>
      </c>
      <c r="K54" s="49">
        <f t="shared" si="6"/>
        <v>0</v>
      </c>
      <c r="L54" s="50">
        <f t="shared" si="7"/>
        <v>0</v>
      </c>
    </row>
    <row r="55" spans="2:12" hidden="1" x14ac:dyDescent="0.25">
      <c r="B55" s="30">
        <f t="shared" si="4"/>
        <v>49</v>
      </c>
      <c r="C55" s="31"/>
      <c r="D55" s="35"/>
      <c r="E55" s="33"/>
      <c r="F55" s="34"/>
      <c r="G55" s="43"/>
      <c r="H55" s="44"/>
      <c r="I55" s="21"/>
      <c r="J55" s="49">
        <f t="shared" si="5"/>
        <v>0</v>
      </c>
      <c r="K55" s="49">
        <f t="shared" si="6"/>
        <v>0</v>
      </c>
      <c r="L55" s="50">
        <f t="shared" si="7"/>
        <v>0</v>
      </c>
    </row>
    <row r="56" spans="2:12" hidden="1" x14ac:dyDescent="0.25">
      <c r="B56" s="30">
        <f t="shared" si="4"/>
        <v>50</v>
      </c>
      <c r="C56" s="31"/>
      <c r="D56" s="35"/>
      <c r="E56" s="33"/>
      <c r="F56" s="34"/>
      <c r="G56" s="43"/>
      <c r="H56" s="44"/>
      <c r="I56" s="21"/>
      <c r="J56" s="49">
        <f t="shared" si="5"/>
        <v>0</v>
      </c>
      <c r="K56" s="49">
        <f t="shared" si="6"/>
        <v>0</v>
      </c>
      <c r="L56" s="50">
        <f t="shared" si="7"/>
        <v>0</v>
      </c>
    </row>
    <row r="57" spans="2:12" hidden="1" x14ac:dyDescent="0.25">
      <c r="B57" s="30">
        <f t="shared" si="4"/>
        <v>51</v>
      </c>
      <c r="C57" s="31"/>
      <c r="D57" s="35"/>
      <c r="E57" s="33"/>
      <c r="F57" s="34"/>
      <c r="G57" s="43"/>
      <c r="H57" s="44"/>
      <c r="I57" s="21"/>
      <c r="J57" s="49">
        <f t="shared" si="5"/>
        <v>0</v>
      </c>
      <c r="K57" s="49">
        <f t="shared" si="6"/>
        <v>0</v>
      </c>
      <c r="L57" s="50">
        <f t="shared" si="7"/>
        <v>0</v>
      </c>
    </row>
    <row r="58" spans="2:12" hidden="1" x14ac:dyDescent="0.25">
      <c r="B58" s="30">
        <f t="shared" si="4"/>
        <v>52</v>
      </c>
      <c r="C58" s="31"/>
      <c r="D58" s="35"/>
      <c r="E58" s="33"/>
      <c r="F58" s="34"/>
      <c r="G58" s="43"/>
      <c r="H58" s="44"/>
      <c r="I58" s="21"/>
      <c r="J58" s="49">
        <f t="shared" si="5"/>
        <v>0</v>
      </c>
      <c r="K58" s="49">
        <f t="shared" si="6"/>
        <v>0</v>
      </c>
      <c r="L58" s="50">
        <f t="shared" si="7"/>
        <v>0</v>
      </c>
    </row>
    <row r="59" spans="2:12" hidden="1" x14ac:dyDescent="0.25">
      <c r="B59" s="30">
        <f t="shared" si="4"/>
        <v>53</v>
      </c>
      <c r="C59" s="31"/>
      <c r="D59" s="35"/>
      <c r="E59" s="33"/>
      <c r="F59" s="34"/>
      <c r="G59" s="43"/>
      <c r="H59" s="44"/>
      <c r="I59" s="21"/>
      <c r="J59" s="49">
        <f t="shared" si="5"/>
        <v>0</v>
      </c>
      <c r="K59" s="49">
        <f t="shared" si="6"/>
        <v>0</v>
      </c>
      <c r="L59" s="50">
        <f t="shared" si="7"/>
        <v>0</v>
      </c>
    </row>
    <row r="60" spans="2:12" hidden="1" x14ac:dyDescent="0.25">
      <c r="B60" s="30">
        <f t="shared" si="4"/>
        <v>54</v>
      </c>
      <c r="C60" s="31"/>
      <c r="D60" s="35"/>
      <c r="E60" s="33"/>
      <c r="F60" s="34"/>
      <c r="G60" s="43"/>
      <c r="H60" s="44"/>
      <c r="I60" s="21"/>
      <c r="J60" s="49">
        <f t="shared" si="5"/>
        <v>0</v>
      </c>
      <c r="K60" s="49">
        <f t="shared" si="6"/>
        <v>0</v>
      </c>
      <c r="L60" s="50">
        <f t="shared" si="7"/>
        <v>0</v>
      </c>
    </row>
    <row r="61" spans="2:12" hidden="1" x14ac:dyDescent="0.25">
      <c r="B61" s="30">
        <f t="shared" si="4"/>
        <v>55</v>
      </c>
      <c r="C61" s="31"/>
      <c r="D61" s="35"/>
      <c r="E61" s="33"/>
      <c r="F61" s="34"/>
      <c r="G61" s="43"/>
      <c r="H61" s="44"/>
      <c r="I61" s="21"/>
      <c r="J61" s="49">
        <f t="shared" si="5"/>
        <v>0</v>
      </c>
      <c r="K61" s="49">
        <f t="shared" si="6"/>
        <v>0</v>
      </c>
      <c r="L61" s="50">
        <f t="shared" si="7"/>
        <v>0</v>
      </c>
    </row>
    <row r="62" spans="2:12" hidden="1" x14ac:dyDescent="0.25">
      <c r="B62" s="30">
        <f t="shared" si="4"/>
        <v>56</v>
      </c>
      <c r="C62" s="31"/>
      <c r="D62" s="35"/>
      <c r="E62" s="33"/>
      <c r="F62" s="34"/>
      <c r="G62" s="43"/>
      <c r="H62" s="44"/>
      <c r="I62" s="21"/>
      <c r="J62" s="49">
        <f t="shared" si="5"/>
        <v>0</v>
      </c>
      <c r="K62" s="49">
        <f t="shared" si="6"/>
        <v>0</v>
      </c>
      <c r="L62" s="50">
        <f t="shared" si="7"/>
        <v>0</v>
      </c>
    </row>
    <row r="63" spans="2:12" hidden="1" x14ac:dyDescent="0.25">
      <c r="B63" s="30">
        <f t="shared" si="4"/>
        <v>57</v>
      </c>
      <c r="C63" s="31"/>
      <c r="D63" s="35"/>
      <c r="E63" s="33"/>
      <c r="F63" s="34"/>
      <c r="G63" s="43"/>
      <c r="H63" s="44"/>
      <c r="I63" s="21"/>
      <c r="J63" s="49">
        <f t="shared" si="5"/>
        <v>0</v>
      </c>
      <c r="K63" s="49">
        <f t="shared" si="6"/>
        <v>0</v>
      </c>
      <c r="L63" s="50">
        <f t="shared" si="7"/>
        <v>0</v>
      </c>
    </row>
    <row r="64" spans="2:12" hidden="1" x14ac:dyDescent="0.25">
      <c r="B64" s="30">
        <f t="shared" si="4"/>
        <v>58</v>
      </c>
      <c r="C64" s="31"/>
      <c r="D64" s="35"/>
      <c r="E64" s="33"/>
      <c r="F64" s="34"/>
      <c r="G64" s="43"/>
      <c r="H64" s="44"/>
      <c r="I64" s="21"/>
      <c r="J64" s="49">
        <f t="shared" si="5"/>
        <v>0</v>
      </c>
      <c r="K64" s="49">
        <f t="shared" si="6"/>
        <v>0</v>
      </c>
      <c r="L64" s="50">
        <f t="shared" si="7"/>
        <v>0</v>
      </c>
    </row>
    <row r="65" spans="2:12" hidden="1" x14ac:dyDescent="0.25">
      <c r="B65" s="30">
        <f t="shared" si="4"/>
        <v>59</v>
      </c>
      <c r="C65" s="31"/>
      <c r="D65" s="35"/>
      <c r="E65" s="33"/>
      <c r="F65" s="34"/>
      <c r="G65" s="43"/>
      <c r="H65" s="44"/>
      <c r="I65" s="21"/>
      <c r="J65" s="49">
        <f t="shared" si="5"/>
        <v>0</v>
      </c>
      <c r="K65" s="49">
        <f t="shared" si="6"/>
        <v>0</v>
      </c>
      <c r="L65" s="50">
        <f t="shared" si="7"/>
        <v>0</v>
      </c>
    </row>
    <row r="66" spans="2:12" hidden="1" x14ac:dyDescent="0.25">
      <c r="B66" s="30">
        <f t="shared" si="4"/>
        <v>60</v>
      </c>
      <c r="C66" s="31"/>
      <c r="D66" s="35"/>
      <c r="E66" s="33"/>
      <c r="F66" s="34"/>
      <c r="G66" s="43"/>
      <c r="H66" s="44"/>
      <c r="I66" s="21"/>
      <c r="J66" s="49">
        <f t="shared" si="5"/>
        <v>0</v>
      </c>
      <c r="K66" s="49">
        <f t="shared" si="6"/>
        <v>0</v>
      </c>
      <c r="L66" s="50">
        <f t="shared" si="7"/>
        <v>0</v>
      </c>
    </row>
    <row r="67" spans="2:12" hidden="1" x14ac:dyDescent="0.25">
      <c r="B67" s="30">
        <f t="shared" si="4"/>
        <v>61</v>
      </c>
      <c r="C67" s="31"/>
      <c r="D67" s="35"/>
      <c r="E67" s="33"/>
      <c r="F67" s="34"/>
      <c r="G67" s="43"/>
      <c r="H67" s="44"/>
      <c r="I67" s="21"/>
      <c r="J67" s="49">
        <f t="shared" si="1"/>
        <v>0</v>
      </c>
      <c r="K67" s="49">
        <f t="shared" si="2"/>
        <v>0</v>
      </c>
      <c r="L67" s="50">
        <f t="shared" si="3"/>
        <v>0</v>
      </c>
    </row>
    <row r="68" spans="2:12" hidden="1" x14ac:dyDescent="0.25">
      <c r="B68" s="30">
        <f t="shared" si="4"/>
        <v>62</v>
      </c>
      <c r="C68" s="31"/>
      <c r="D68" s="35"/>
      <c r="E68" s="33"/>
      <c r="F68" s="34"/>
      <c r="G68" s="43"/>
      <c r="H68" s="44"/>
      <c r="I68" s="21"/>
      <c r="J68" s="49">
        <f t="shared" si="1"/>
        <v>0</v>
      </c>
      <c r="K68" s="49">
        <f t="shared" si="2"/>
        <v>0</v>
      </c>
      <c r="L68" s="50">
        <f t="shared" si="3"/>
        <v>0</v>
      </c>
    </row>
    <row r="69" spans="2:12" hidden="1" x14ac:dyDescent="0.25">
      <c r="B69" s="30">
        <f t="shared" si="4"/>
        <v>63</v>
      </c>
      <c r="C69" s="31"/>
      <c r="D69" s="35"/>
      <c r="E69" s="33"/>
      <c r="F69" s="34"/>
      <c r="G69" s="43"/>
      <c r="H69" s="44"/>
      <c r="I69" s="21"/>
      <c r="J69" s="49">
        <f t="shared" si="1"/>
        <v>0</v>
      </c>
      <c r="K69" s="49">
        <f t="shared" si="2"/>
        <v>0</v>
      </c>
      <c r="L69" s="50">
        <f t="shared" si="3"/>
        <v>0</v>
      </c>
    </row>
    <row r="70" spans="2:12" hidden="1" x14ac:dyDescent="0.25">
      <c r="B70" s="30">
        <f t="shared" si="4"/>
        <v>64</v>
      </c>
      <c r="C70" s="31"/>
      <c r="D70" s="35"/>
      <c r="E70" s="33"/>
      <c r="F70" s="34"/>
      <c r="G70" s="43"/>
      <c r="H70" s="44"/>
      <c r="I70" s="21"/>
      <c r="J70" s="49">
        <f t="shared" si="1"/>
        <v>0</v>
      </c>
      <c r="K70" s="49">
        <f t="shared" si="2"/>
        <v>0</v>
      </c>
      <c r="L70" s="50">
        <f t="shared" si="3"/>
        <v>0</v>
      </c>
    </row>
    <row r="71" spans="2:12" hidden="1" x14ac:dyDescent="0.25">
      <c r="B71" s="30">
        <f t="shared" si="4"/>
        <v>65</v>
      </c>
      <c r="C71" s="31"/>
      <c r="D71" s="35"/>
      <c r="E71" s="33"/>
      <c r="F71" s="34"/>
      <c r="G71" s="43"/>
      <c r="H71" s="44"/>
      <c r="I71" s="21"/>
      <c r="J71" s="49">
        <f t="shared" si="1"/>
        <v>0</v>
      </c>
      <c r="K71" s="49">
        <f t="shared" si="2"/>
        <v>0</v>
      </c>
      <c r="L71" s="50">
        <f t="shared" si="3"/>
        <v>0</v>
      </c>
    </row>
    <row r="72" spans="2:12" hidden="1" x14ac:dyDescent="0.25">
      <c r="B72" s="30">
        <f t="shared" si="4"/>
        <v>66</v>
      </c>
      <c r="C72" s="31"/>
      <c r="D72" s="35"/>
      <c r="E72" s="33"/>
      <c r="F72" s="34"/>
      <c r="G72" s="43"/>
      <c r="H72" s="44"/>
      <c r="I72" s="21"/>
      <c r="J72" s="49">
        <f t="shared" si="1"/>
        <v>0</v>
      </c>
      <c r="K72" s="49">
        <f t="shared" si="2"/>
        <v>0</v>
      </c>
      <c r="L72" s="50">
        <f t="shared" si="3"/>
        <v>0</v>
      </c>
    </row>
    <row r="73" spans="2:12" hidden="1" x14ac:dyDescent="0.25">
      <c r="B73" s="30">
        <f t="shared" si="4"/>
        <v>67</v>
      </c>
      <c r="C73" s="31"/>
      <c r="D73" s="35"/>
      <c r="E73" s="33"/>
      <c r="F73" s="34"/>
      <c r="G73" s="43"/>
      <c r="H73" s="44"/>
      <c r="I73" s="21"/>
      <c r="J73" s="49">
        <f t="shared" si="1"/>
        <v>0</v>
      </c>
      <c r="K73" s="49">
        <f t="shared" si="2"/>
        <v>0</v>
      </c>
      <c r="L73" s="50">
        <f t="shared" si="3"/>
        <v>0</v>
      </c>
    </row>
    <row r="74" spans="2:12" hidden="1" x14ac:dyDescent="0.25">
      <c r="B74" s="30">
        <f t="shared" si="4"/>
        <v>68</v>
      </c>
      <c r="C74" s="31"/>
      <c r="D74" s="35"/>
      <c r="E74" s="33"/>
      <c r="F74" s="34"/>
      <c r="G74" s="43"/>
      <c r="H74" s="44"/>
      <c r="I74" s="21"/>
      <c r="J74" s="49">
        <f t="shared" si="1"/>
        <v>0</v>
      </c>
      <c r="K74" s="49">
        <f t="shared" si="2"/>
        <v>0</v>
      </c>
      <c r="L74" s="50">
        <f t="shared" si="3"/>
        <v>0</v>
      </c>
    </row>
    <row r="75" spans="2:12" hidden="1" x14ac:dyDescent="0.25">
      <c r="B75" s="30">
        <f t="shared" si="4"/>
        <v>69</v>
      </c>
      <c r="C75" s="31"/>
      <c r="D75" s="35"/>
      <c r="E75" s="33"/>
      <c r="F75" s="34"/>
      <c r="G75" s="43"/>
      <c r="H75" s="44"/>
      <c r="I75" s="21"/>
      <c r="J75" s="49">
        <f t="shared" si="1"/>
        <v>0</v>
      </c>
      <c r="K75" s="49">
        <f t="shared" si="2"/>
        <v>0</v>
      </c>
      <c r="L75" s="50">
        <f t="shared" si="3"/>
        <v>0</v>
      </c>
    </row>
    <row r="76" spans="2:12" hidden="1" x14ac:dyDescent="0.25">
      <c r="B76" s="30">
        <f t="shared" si="4"/>
        <v>70</v>
      </c>
      <c r="C76" s="31"/>
      <c r="D76" s="35"/>
      <c r="E76" s="33"/>
      <c r="F76" s="34"/>
      <c r="G76" s="43"/>
      <c r="H76" s="44"/>
      <c r="I76" s="21"/>
      <c r="J76" s="49">
        <f t="shared" si="1"/>
        <v>0</v>
      </c>
      <c r="K76" s="49">
        <f t="shared" si="2"/>
        <v>0</v>
      </c>
      <c r="L76" s="50">
        <f t="shared" si="3"/>
        <v>0</v>
      </c>
    </row>
    <row r="77" spans="2:12" hidden="1" x14ac:dyDescent="0.25">
      <c r="B77" s="30">
        <f t="shared" si="4"/>
        <v>71</v>
      </c>
      <c r="C77" s="31"/>
      <c r="D77" s="35"/>
      <c r="E77" s="33"/>
      <c r="F77" s="34"/>
      <c r="G77" s="43"/>
      <c r="H77" s="44"/>
      <c r="I77" s="21"/>
      <c r="J77" s="49">
        <f t="shared" si="1"/>
        <v>0</v>
      </c>
      <c r="K77" s="49">
        <f t="shared" si="2"/>
        <v>0</v>
      </c>
      <c r="L77" s="50">
        <f t="shared" si="3"/>
        <v>0</v>
      </c>
    </row>
    <row r="78" spans="2:12" hidden="1" x14ac:dyDescent="0.25">
      <c r="B78" s="30">
        <f t="shared" si="4"/>
        <v>72</v>
      </c>
      <c r="C78" s="31"/>
      <c r="D78" s="35"/>
      <c r="E78" s="33"/>
      <c r="F78" s="34"/>
      <c r="G78" s="43"/>
      <c r="H78" s="44"/>
      <c r="I78" s="21"/>
      <c r="J78" s="49">
        <f t="shared" si="1"/>
        <v>0</v>
      </c>
      <c r="K78" s="49">
        <f t="shared" si="2"/>
        <v>0</v>
      </c>
      <c r="L78" s="50">
        <f t="shared" si="3"/>
        <v>0</v>
      </c>
    </row>
    <row r="79" spans="2:12" hidden="1" x14ac:dyDescent="0.25">
      <c r="B79" s="30">
        <f t="shared" si="4"/>
        <v>73</v>
      </c>
      <c r="C79" s="31"/>
      <c r="D79" s="35"/>
      <c r="E79" s="33"/>
      <c r="F79" s="34"/>
      <c r="G79" s="43"/>
      <c r="H79" s="44"/>
      <c r="I79" s="21"/>
      <c r="J79" s="49">
        <f t="shared" si="1"/>
        <v>0</v>
      </c>
      <c r="K79" s="49">
        <f t="shared" si="2"/>
        <v>0</v>
      </c>
      <c r="L79" s="50">
        <f t="shared" si="3"/>
        <v>0</v>
      </c>
    </row>
    <row r="80" spans="2:12" hidden="1" x14ac:dyDescent="0.25">
      <c r="B80" s="30">
        <f t="shared" si="4"/>
        <v>74</v>
      </c>
      <c r="C80" s="31"/>
      <c r="D80" s="35"/>
      <c r="E80" s="33"/>
      <c r="F80" s="34"/>
      <c r="G80" s="43"/>
      <c r="H80" s="44"/>
      <c r="I80" s="21"/>
      <c r="J80" s="49">
        <f t="shared" si="1"/>
        <v>0</v>
      </c>
      <c r="K80" s="49">
        <f t="shared" si="2"/>
        <v>0</v>
      </c>
      <c r="L80" s="50">
        <f t="shared" si="3"/>
        <v>0</v>
      </c>
    </row>
    <row r="81" spans="2:12" hidden="1" x14ac:dyDescent="0.25">
      <c r="B81" s="30">
        <f t="shared" si="4"/>
        <v>75</v>
      </c>
      <c r="C81" s="31"/>
      <c r="D81" s="35"/>
      <c r="E81" s="33"/>
      <c r="F81" s="34"/>
      <c r="G81" s="43"/>
      <c r="H81" s="44"/>
      <c r="I81" s="21"/>
      <c r="J81" s="49">
        <f t="shared" si="1"/>
        <v>0</v>
      </c>
      <c r="K81" s="49">
        <f t="shared" si="2"/>
        <v>0</v>
      </c>
      <c r="L81" s="50">
        <f t="shared" si="3"/>
        <v>0</v>
      </c>
    </row>
    <row r="82" spans="2:12" hidden="1" x14ac:dyDescent="0.25">
      <c r="B82" s="30">
        <f t="shared" si="4"/>
        <v>76</v>
      </c>
      <c r="C82" s="31"/>
      <c r="D82" s="35"/>
      <c r="E82" s="33"/>
      <c r="F82" s="34"/>
      <c r="G82" s="43"/>
      <c r="H82" s="44"/>
      <c r="I82" s="21"/>
      <c r="J82" s="49">
        <f t="shared" si="1"/>
        <v>0</v>
      </c>
      <c r="K82" s="49">
        <f t="shared" si="2"/>
        <v>0</v>
      </c>
      <c r="L82" s="50">
        <f t="shared" si="3"/>
        <v>0</v>
      </c>
    </row>
    <row r="83" spans="2:12" hidden="1" x14ac:dyDescent="0.25">
      <c r="B83" s="30">
        <f t="shared" si="4"/>
        <v>77</v>
      </c>
      <c r="C83" s="31"/>
      <c r="D83" s="35"/>
      <c r="E83" s="33"/>
      <c r="F83" s="34"/>
      <c r="G83" s="43"/>
      <c r="H83" s="44"/>
      <c r="I83" s="21"/>
      <c r="J83" s="49">
        <f t="shared" si="1"/>
        <v>0</v>
      </c>
      <c r="K83" s="49">
        <f t="shared" si="2"/>
        <v>0</v>
      </c>
      <c r="L83" s="50">
        <f t="shared" si="3"/>
        <v>0</v>
      </c>
    </row>
    <row r="84" spans="2:12" hidden="1" x14ac:dyDescent="0.25">
      <c r="B84" s="30">
        <f t="shared" si="4"/>
        <v>78</v>
      </c>
      <c r="C84" s="31"/>
      <c r="D84" s="35"/>
      <c r="E84" s="33"/>
      <c r="F84" s="34"/>
      <c r="G84" s="43"/>
      <c r="H84" s="44"/>
      <c r="I84" s="21"/>
      <c r="J84" s="49">
        <f t="shared" si="1"/>
        <v>0</v>
      </c>
      <c r="K84" s="49">
        <f t="shared" si="2"/>
        <v>0</v>
      </c>
      <c r="L84" s="50">
        <f t="shared" si="3"/>
        <v>0</v>
      </c>
    </row>
    <row r="85" spans="2:12" hidden="1" x14ac:dyDescent="0.25">
      <c r="B85" s="30">
        <f t="shared" si="4"/>
        <v>79</v>
      </c>
      <c r="C85" s="31"/>
      <c r="D85" s="35"/>
      <c r="E85" s="33"/>
      <c r="F85" s="34"/>
      <c r="G85" s="43"/>
      <c r="H85" s="44"/>
      <c r="I85" s="21"/>
      <c r="J85" s="49">
        <f t="shared" si="1"/>
        <v>0</v>
      </c>
      <c r="K85" s="49">
        <f t="shared" si="2"/>
        <v>0</v>
      </c>
      <c r="L85" s="50">
        <f t="shared" si="3"/>
        <v>0</v>
      </c>
    </row>
    <row r="86" spans="2:12" hidden="1" x14ac:dyDescent="0.25">
      <c r="B86" s="30">
        <f t="shared" si="4"/>
        <v>80</v>
      </c>
      <c r="C86" s="31"/>
      <c r="D86" s="35"/>
      <c r="E86" s="33"/>
      <c r="F86" s="34"/>
      <c r="G86" s="43"/>
      <c r="H86" s="44"/>
      <c r="I86" s="21"/>
      <c r="J86" s="49">
        <f t="shared" si="1"/>
        <v>0</v>
      </c>
      <c r="K86" s="49">
        <f t="shared" si="2"/>
        <v>0</v>
      </c>
      <c r="L86" s="50">
        <f t="shared" si="3"/>
        <v>0</v>
      </c>
    </row>
    <row r="87" spans="2:12" hidden="1" x14ac:dyDescent="0.25">
      <c r="B87" s="30">
        <f t="shared" si="4"/>
        <v>81</v>
      </c>
      <c r="C87" s="31"/>
      <c r="D87" s="35"/>
      <c r="E87" s="33"/>
      <c r="F87" s="34"/>
      <c r="G87" s="43"/>
      <c r="H87" s="44"/>
      <c r="I87" s="21"/>
      <c r="J87" s="49">
        <f t="shared" si="1"/>
        <v>0</v>
      </c>
      <c r="K87" s="49">
        <f t="shared" si="2"/>
        <v>0</v>
      </c>
      <c r="L87" s="50">
        <f t="shared" si="3"/>
        <v>0</v>
      </c>
    </row>
    <row r="88" spans="2:12" hidden="1" x14ac:dyDescent="0.25">
      <c r="B88" s="30">
        <f t="shared" si="4"/>
        <v>82</v>
      </c>
      <c r="C88" s="31"/>
      <c r="D88" s="35"/>
      <c r="E88" s="33"/>
      <c r="F88" s="34"/>
      <c r="G88" s="43"/>
      <c r="H88" s="44"/>
      <c r="I88" s="21"/>
      <c r="J88" s="49">
        <f t="shared" si="1"/>
        <v>0</v>
      </c>
      <c r="K88" s="49">
        <f t="shared" si="2"/>
        <v>0</v>
      </c>
      <c r="L88" s="50">
        <f t="shared" si="3"/>
        <v>0</v>
      </c>
    </row>
    <row r="89" spans="2:12" hidden="1" x14ac:dyDescent="0.25">
      <c r="B89" s="30">
        <f t="shared" si="4"/>
        <v>83</v>
      </c>
      <c r="C89" s="31"/>
      <c r="D89" s="32"/>
      <c r="E89" s="33"/>
      <c r="F89" s="34"/>
      <c r="G89" s="43"/>
      <c r="H89" s="44"/>
      <c r="I89" s="21"/>
      <c r="J89" s="49">
        <f t="shared" si="1"/>
        <v>0</v>
      </c>
      <c r="K89" s="49">
        <f t="shared" si="2"/>
        <v>0</v>
      </c>
      <c r="L89" s="50">
        <f t="shared" si="3"/>
        <v>0</v>
      </c>
    </row>
    <row r="90" spans="2:12" hidden="1" x14ac:dyDescent="0.25">
      <c r="B90" s="30">
        <f t="shared" si="4"/>
        <v>84</v>
      </c>
      <c r="C90" s="31"/>
      <c r="D90" s="32"/>
      <c r="E90" s="33"/>
      <c r="F90" s="34"/>
      <c r="G90" s="43"/>
      <c r="H90" s="44"/>
      <c r="I90" s="21"/>
      <c r="J90" s="49">
        <f t="shared" si="1"/>
        <v>0</v>
      </c>
      <c r="K90" s="49">
        <f t="shared" si="2"/>
        <v>0</v>
      </c>
      <c r="L90" s="50">
        <f t="shared" si="3"/>
        <v>0</v>
      </c>
    </row>
    <row r="91" spans="2:12" ht="13.8" hidden="1" thickBot="1" x14ac:dyDescent="0.3">
      <c r="B91" s="36">
        <f t="shared" si="4"/>
        <v>85</v>
      </c>
      <c r="C91" s="37"/>
      <c r="D91" s="38"/>
      <c r="E91" s="39"/>
      <c r="F91" s="40"/>
      <c r="G91" s="45"/>
      <c r="H91" s="46"/>
      <c r="I91" s="22"/>
      <c r="J91" s="51">
        <f t="shared" si="1"/>
        <v>0</v>
      </c>
      <c r="K91" s="51">
        <f t="shared" si="2"/>
        <v>0</v>
      </c>
      <c r="L91" s="52">
        <f t="shared" si="3"/>
        <v>0</v>
      </c>
    </row>
    <row r="92" spans="2:12" ht="40.049999999999997" customHeight="1" thickBot="1" x14ac:dyDescent="0.3">
      <c r="B92" s="84" t="s">
        <v>14</v>
      </c>
      <c r="C92" s="84"/>
      <c r="D92" s="84"/>
      <c r="E92" s="84"/>
      <c r="F92" s="84"/>
      <c r="G92" s="84"/>
      <c r="H92" s="84"/>
      <c r="I92" s="9"/>
      <c r="J92" s="53">
        <f>SUM(J7:J91)</f>
        <v>0</v>
      </c>
      <c r="K92" s="53">
        <f>SUM(K7:K91)</f>
        <v>0</v>
      </c>
      <c r="L92" s="54">
        <f>SUM(L7:L91)</f>
        <v>0</v>
      </c>
    </row>
    <row r="93" spans="2:12" ht="40.049999999999997" customHeight="1" thickBot="1" x14ac:dyDescent="0.3">
      <c r="B93" s="85" t="s">
        <v>15</v>
      </c>
      <c r="C93" s="85"/>
      <c r="D93" s="85"/>
      <c r="E93" s="85"/>
      <c r="F93" s="85"/>
      <c r="G93" s="85"/>
      <c r="H93" s="85"/>
    </row>
    <row r="94" spans="2:12" ht="40.049999999999997" customHeight="1" thickBot="1" x14ac:dyDescent="0.3">
      <c r="B94" s="86" t="s">
        <v>30</v>
      </c>
      <c r="C94" s="87"/>
      <c r="D94" s="87"/>
      <c r="E94" s="87"/>
      <c r="F94" s="87"/>
      <c r="G94" s="87"/>
      <c r="H94" s="88"/>
      <c r="J94" s="74" t="s">
        <v>4</v>
      </c>
      <c r="K94" s="75"/>
      <c r="L94" s="1">
        <f>+L92+L100</f>
        <v>0</v>
      </c>
    </row>
    <row r="95" spans="2:12" ht="55.05" customHeight="1" thickBot="1" x14ac:dyDescent="0.3">
      <c r="B95" s="86" t="s">
        <v>31</v>
      </c>
      <c r="C95" s="87"/>
      <c r="D95" s="87"/>
      <c r="E95" s="87"/>
      <c r="F95" s="87"/>
      <c r="G95" s="87"/>
      <c r="H95" s="88"/>
      <c r="J95" s="10"/>
      <c r="K95" s="10"/>
      <c r="L95" s="10"/>
    </row>
    <row r="96" spans="2:12" ht="40.049999999999997" customHeight="1" x14ac:dyDescent="0.25">
      <c r="B96" s="86" t="s">
        <v>32</v>
      </c>
      <c r="C96" s="87"/>
      <c r="D96" s="60"/>
      <c r="E96" s="97" t="s">
        <v>33</v>
      </c>
      <c r="F96" s="97"/>
      <c r="G96" s="97"/>
      <c r="H96" s="98"/>
      <c r="J96" s="11" t="s">
        <v>21</v>
      </c>
      <c r="K96" s="15">
        <v>0</v>
      </c>
      <c r="L96" s="56">
        <f>+K96*J92</f>
        <v>0</v>
      </c>
    </row>
    <row r="97" spans="2:12" ht="40.049999999999997" customHeight="1" x14ac:dyDescent="0.25">
      <c r="B97" s="86" t="s">
        <v>20</v>
      </c>
      <c r="C97" s="87"/>
      <c r="D97" s="87"/>
      <c r="E97" s="87"/>
      <c r="F97" s="87"/>
      <c r="G97" s="87"/>
      <c r="H97" s="88"/>
      <c r="J97" s="12" t="s">
        <v>22</v>
      </c>
      <c r="K97" s="16">
        <v>0</v>
      </c>
      <c r="L97" s="57">
        <f>+K97*J92</f>
        <v>0</v>
      </c>
    </row>
    <row r="98" spans="2:12" ht="40.049999999999997" customHeight="1" x14ac:dyDescent="0.25">
      <c r="B98" s="91" t="s">
        <v>2</v>
      </c>
      <c r="C98" s="92"/>
      <c r="D98" s="92"/>
      <c r="E98" s="92"/>
      <c r="F98" s="92"/>
      <c r="G98" s="92"/>
      <c r="H98" s="93"/>
      <c r="J98" s="12" t="s">
        <v>23</v>
      </c>
      <c r="K98" s="16">
        <v>0</v>
      </c>
      <c r="L98" s="57">
        <f>+K98*J92</f>
        <v>0</v>
      </c>
    </row>
    <row r="99" spans="2:12" ht="40.049999999999997" customHeight="1" thickBot="1" x14ac:dyDescent="0.3">
      <c r="B99" s="94" t="s">
        <v>16</v>
      </c>
      <c r="C99" s="95"/>
      <c r="D99" s="95"/>
      <c r="E99" s="95"/>
      <c r="F99" s="95"/>
      <c r="G99" s="95"/>
      <c r="H99" s="96"/>
      <c r="J99" s="13" t="s">
        <v>24</v>
      </c>
      <c r="K99" s="55">
        <v>0.19</v>
      </c>
      <c r="L99" s="25">
        <f>ROUND((L98*K99),0)</f>
        <v>0</v>
      </c>
    </row>
    <row r="100" spans="2:12" ht="40.049999999999997" customHeight="1" thickBot="1" x14ac:dyDescent="0.3">
      <c r="B100" s="69" t="s">
        <v>34</v>
      </c>
      <c r="C100" s="69"/>
      <c r="D100" s="69"/>
      <c r="E100" s="69"/>
      <c r="F100" s="69"/>
      <c r="G100" s="69"/>
      <c r="H100" s="69"/>
      <c r="J100" s="14" t="s">
        <v>25</v>
      </c>
      <c r="K100" s="17">
        <f>+SUM(K96:K98)</f>
        <v>0</v>
      </c>
      <c r="L100" s="18">
        <f>+SUM(L96:L99)</f>
        <v>0</v>
      </c>
    </row>
    <row r="101" spans="2:12" ht="40.049999999999997" customHeight="1" x14ac:dyDescent="0.25">
      <c r="B101" s="69" t="s">
        <v>17</v>
      </c>
      <c r="C101" s="69"/>
      <c r="D101" s="69"/>
      <c r="E101" s="69"/>
      <c r="F101" s="69"/>
      <c r="G101" s="69"/>
      <c r="H101" s="69"/>
      <c r="J101" s="10"/>
      <c r="K101" s="10"/>
      <c r="L101" s="10"/>
    </row>
    <row r="102" spans="2:12" ht="40.049999999999997" customHeight="1" x14ac:dyDescent="0.25">
      <c r="B102" s="69" t="s">
        <v>29</v>
      </c>
      <c r="C102" s="69"/>
      <c r="D102" s="69"/>
      <c r="E102" s="69"/>
      <c r="F102" s="69"/>
      <c r="G102" s="69"/>
      <c r="H102" s="69"/>
      <c r="J102" s="10"/>
      <c r="K102" s="10"/>
      <c r="L102" s="10"/>
    </row>
    <row r="103" spans="2:12" ht="16.5" customHeight="1" thickBot="1" x14ac:dyDescent="0.3">
      <c r="J103" s="10"/>
      <c r="K103" s="10"/>
      <c r="L103" s="10"/>
    </row>
    <row r="104" spans="2:12" ht="45" customHeight="1" thickBot="1" x14ac:dyDescent="0.3">
      <c r="B104" s="65" t="s">
        <v>18</v>
      </c>
      <c r="C104" s="66"/>
      <c r="D104" s="67"/>
      <c r="E104" s="67"/>
      <c r="F104" s="67"/>
      <c r="G104" s="67"/>
      <c r="H104" s="67"/>
      <c r="I104" s="67"/>
      <c r="J104" s="68"/>
      <c r="K104" s="62" t="s">
        <v>19</v>
      </c>
      <c r="L104" s="61"/>
    </row>
    <row r="105" spans="2:12" x14ac:dyDescent="0.25"/>
    <row r="106" spans="2:12" x14ac:dyDescent="0.25"/>
  </sheetData>
  <protectedRanges>
    <protectedRange sqref="H92:I92 J94:J103" name="Rango13_2"/>
  </protectedRanges>
  <mergeCells count="21">
    <mergeCell ref="B98:H98"/>
    <mergeCell ref="B99:H99"/>
    <mergeCell ref="B102:H102"/>
    <mergeCell ref="B96:C96"/>
    <mergeCell ref="E96:H96"/>
    <mergeCell ref="B104:C104"/>
    <mergeCell ref="D104:J104"/>
    <mergeCell ref="B100:H100"/>
    <mergeCell ref="B101:H101"/>
    <mergeCell ref="B2:L2"/>
    <mergeCell ref="J94:K94"/>
    <mergeCell ref="B3:J3"/>
    <mergeCell ref="B4:C4"/>
    <mergeCell ref="D4:L4"/>
    <mergeCell ref="B92:H92"/>
    <mergeCell ref="B93:H93"/>
    <mergeCell ref="B94:H94"/>
    <mergeCell ref="B5:C5"/>
    <mergeCell ref="D5:L5"/>
    <mergeCell ref="B95:H95"/>
    <mergeCell ref="B97:H97"/>
  </mergeCells>
  <conditionalFormatting sqref="D96">
    <cfRule type="containsBlanks" dxfId="5" priority="3">
      <formula>LEN(TRIM(D96))=0</formula>
    </cfRule>
  </conditionalFormatting>
  <conditionalFormatting sqref="D104:J104">
    <cfRule type="containsBlanks" dxfId="4" priority="2">
      <formula>LEN(TRIM(D104))=0</formula>
    </cfRule>
  </conditionalFormatting>
  <conditionalFormatting sqref="D4:L4 D5">
    <cfRule type="containsBlanks" dxfId="3" priority="6">
      <formula>LEN(TRIM(D4))=0</formula>
    </cfRule>
  </conditionalFormatting>
  <conditionalFormatting sqref="G7:I91">
    <cfRule type="containsBlanks" dxfId="2" priority="4">
      <formula>LEN(TRIM(G7))=0</formula>
    </cfRule>
  </conditionalFormatting>
  <conditionalFormatting sqref="L3">
    <cfRule type="containsBlanks" dxfId="1" priority="5">
      <formula>LEN(TRIM(L3))=0</formula>
    </cfRule>
  </conditionalFormatting>
  <conditionalFormatting sqref="L104">
    <cfRule type="containsBlanks" dxfId="0" priority="1">
      <formula>LEN(TRIM(L104))=0</formula>
    </cfRule>
  </conditionalFormatting>
  <pageMargins left="0.78740157480314965" right="0.78740157480314965" top="0.6692913385826772" bottom="0.47244094488188981" header="0.78740157480314965" footer="0.78740157480314965"/>
  <pageSetup scale="63" firstPageNumber="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Formato Oferta Económica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Garzon</dc:creator>
  <cp:lastModifiedBy>LIZETH YELITZA ORTIZ LOAIZA</cp:lastModifiedBy>
  <cp:lastPrinted>2024-10-23T12:31:56Z</cp:lastPrinted>
  <dcterms:created xsi:type="dcterms:W3CDTF">2013-01-31T20:47:08Z</dcterms:created>
  <dcterms:modified xsi:type="dcterms:W3CDTF">2025-07-08T20:05:26Z</dcterms:modified>
</cp:coreProperties>
</file>