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Users/hansvanstrahlen/Downloads/"/>
    </mc:Choice>
  </mc:AlternateContent>
  <xr:revisionPtr revIDLastSave="0" documentId="13_ncr:1_{4E8EE684-9A67-4148-B547-82F14309BB6B}" xr6:coauthVersionLast="47" xr6:coauthVersionMax="47" xr10:uidLastSave="{00000000-0000-0000-0000-000000000000}"/>
  <bookViews>
    <workbookView xWindow="0" yWindow="0" windowWidth="28800" windowHeight="18000" xr2:uid="{00000000-000D-0000-FFFF-FFFF00000000}"/>
  </bookViews>
  <sheets>
    <sheet name="PROPUESTA OBRA"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2" i="1" l="1"/>
  <c r="F431" i="1"/>
  <c r="F430" i="1"/>
  <c r="D428" i="1"/>
  <c r="D427" i="1"/>
  <c r="D426" i="1"/>
  <c r="D425" i="1"/>
  <c r="D424" i="1"/>
  <c r="F424" i="1" s="1"/>
  <c r="D423" i="1"/>
  <c r="F422" i="1"/>
  <c r="D421" i="1"/>
  <c r="F421" i="1" s="1"/>
  <c r="F420" i="1"/>
  <c r="F423" i="1" l="1"/>
  <c r="F427" i="1"/>
  <c r="F426" i="1"/>
  <c r="F429" i="1"/>
  <c r="F425" i="1"/>
  <c r="F428" i="1"/>
  <c r="F418" i="1" l="1"/>
  <c r="F434" i="1" l="1"/>
  <c r="F435" i="1" l="1"/>
  <c r="F436" i="1" s="1"/>
  <c r="F439" i="1" s="1"/>
  <c r="F406" i="1" l="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4" i="1"/>
  <c r="F353" i="1"/>
  <c r="F352" i="1"/>
  <c r="F351" i="1"/>
  <c r="F350" i="1"/>
  <c r="F349" i="1"/>
  <c r="F348" i="1"/>
  <c r="D345" i="1"/>
  <c r="F345" i="1" s="1"/>
  <c r="D344" i="1"/>
  <c r="F344" i="1" s="1"/>
  <c r="D343" i="1"/>
  <c r="F343" i="1" s="1"/>
  <c r="D342" i="1"/>
  <c r="F342" i="1" s="1"/>
  <c r="D341" i="1"/>
  <c r="F341" i="1" s="1"/>
  <c r="F338" i="1"/>
  <c r="D337" i="1"/>
  <c r="D336" i="1"/>
  <c r="F336" i="1" s="1"/>
  <c r="D335" i="1"/>
  <c r="D334" i="1"/>
  <c r="F334" i="1" s="1"/>
  <c r="D333" i="1"/>
  <c r="D332" i="1"/>
  <c r="D331" i="1"/>
  <c r="F331" i="1" s="1"/>
  <c r="D330" i="1"/>
  <c r="D329" i="1"/>
  <c r="F329" i="1" s="1"/>
  <c r="D328" i="1"/>
  <c r="D327" i="1"/>
  <c r="F327" i="1" s="1"/>
  <c r="D326" i="1"/>
  <c r="F326" i="1" s="1"/>
  <c r="D325" i="1"/>
  <c r="F325" i="1" s="1"/>
  <c r="D324" i="1"/>
  <c r="F324" i="1" s="1"/>
  <c r="D321" i="1"/>
  <c r="F321" i="1" s="1"/>
  <c r="D320" i="1"/>
  <c r="F320" i="1" s="1"/>
  <c r="D319" i="1"/>
  <c r="F319" i="1" s="1"/>
  <c r="D318" i="1"/>
  <c r="D317" i="1"/>
  <c r="D316" i="1"/>
  <c r="F316" i="1" s="1"/>
  <c r="D315" i="1"/>
  <c r="D314" i="1"/>
  <c r="F314" i="1" s="1"/>
  <c r="D313" i="1"/>
  <c r="D312" i="1"/>
  <c r="F312" i="1" s="1"/>
  <c r="D311" i="1"/>
  <c r="F311" i="1" s="1"/>
  <c r="D310" i="1"/>
  <c r="D309" i="1"/>
  <c r="D308" i="1"/>
  <c r="F308" i="1" s="1"/>
  <c r="D307" i="1"/>
  <c r="D306" i="1"/>
  <c r="D305" i="1"/>
  <c r="D304" i="1"/>
  <c r="D301" i="1"/>
  <c r="F301" i="1" s="1"/>
  <c r="D300" i="1"/>
  <c r="F300" i="1" s="1"/>
  <c r="D299" i="1"/>
  <c r="F299" i="1" s="1"/>
  <c r="D298" i="1"/>
  <c r="F298" i="1" s="1"/>
  <c r="D297" i="1"/>
  <c r="F297" i="1" s="1"/>
  <c r="D296" i="1"/>
  <c r="F296" i="1" s="1"/>
  <c r="D295" i="1"/>
  <c r="F295" i="1" s="1"/>
  <c r="D294" i="1"/>
  <c r="F294" i="1" s="1"/>
  <c r="D291" i="1"/>
  <c r="F291" i="1" s="1"/>
  <c r="D290" i="1"/>
  <c r="F290" i="1" s="1"/>
  <c r="D289" i="1"/>
  <c r="F289" i="1" s="1"/>
  <c r="D288" i="1"/>
  <c r="D287" i="1"/>
  <c r="F287" i="1" s="1"/>
  <c r="D286" i="1"/>
  <c r="D285" i="1"/>
  <c r="F285" i="1" s="1"/>
  <c r="D284" i="1"/>
  <c r="D283" i="1"/>
  <c r="D282" i="1"/>
  <c r="D281" i="1"/>
  <c r="D280" i="1"/>
  <c r="D279" i="1"/>
  <c r="D276" i="1"/>
  <c r="F276" i="1" s="1"/>
  <c r="D275" i="1"/>
  <c r="F275" i="1" s="1"/>
  <c r="D274" i="1"/>
  <c r="F274" i="1" s="1"/>
  <c r="D273" i="1"/>
  <c r="F273" i="1" s="1"/>
  <c r="D272" i="1"/>
  <c r="F272" i="1" s="1"/>
  <c r="D271" i="1"/>
  <c r="F271" i="1" s="1"/>
  <c r="D270" i="1"/>
  <c r="F270" i="1" s="1"/>
  <c r="D269" i="1"/>
  <c r="F269" i="1" s="1"/>
  <c r="D268" i="1"/>
  <c r="F268" i="1" s="1"/>
  <c r="D267" i="1"/>
  <c r="F267" i="1" s="1"/>
  <c r="D266" i="1"/>
  <c r="F266" i="1" s="1"/>
  <c r="D265" i="1"/>
  <c r="F265" i="1" s="1"/>
  <c r="D264" i="1"/>
  <c r="F264" i="1" s="1"/>
  <c r="D263" i="1"/>
  <c r="F263" i="1" s="1"/>
  <c r="D262" i="1"/>
  <c r="F262" i="1" s="1"/>
  <c r="D261" i="1"/>
  <c r="F261" i="1" s="1"/>
  <c r="D258" i="1"/>
  <c r="F258" i="1" s="1"/>
  <c r="D257" i="1"/>
  <c r="F257" i="1" s="1"/>
  <c r="D256" i="1"/>
  <c r="F256" i="1" s="1"/>
  <c r="D255" i="1"/>
  <c r="F255" i="1" s="1"/>
  <c r="D254" i="1"/>
  <c r="F254" i="1" s="1"/>
  <c r="D253" i="1"/>
  <c r="F253" i="1" s="1"/>
  <c r="D252" i="1"/>
  <c r="F252" i="1" s="1"/>
  <c r="D251" i="1"/>
  <c r="D250" i="1"/>
  <c r="F250" i="1" s="1"/>
  <c r="D249" i="1"/>
  <c r="D248" i="1"/>
  <c r="D247" i="1"/>
  <c r="D246" i="1"/>
  <c r="D245" i="1"/>
  <c r="F245" i="1" s="1"/>
  <c r="D244" i="1"/>
  <c r="D241" i="1"/>
  <c r="D240" i="1"/>
  <c r="F240" i="1" s="1"/>
  <c r="D239" i="1"/>
  <c r="F239" i="1" s="1"/>
  <c r="D238" i="1"/>
  <c r="F238" i="1" s="1"/>
  <c r="D237" i="1"/>
  <c r="F237" i="1" s="1"/>
  <c r="D234" i="1"/>
  <c r="D233" i="1"/>
  <c r="F233" i="1" s="1"/>
  <c r="D232" i="1"/>
  <c r="D231" i="1"/>
  <c r="F231" i="1" s="1"/>
  <c r="D230" i="1"/>
  <c r="F230" i="1" s="1"/>
  <c r="D229" i="1"/>
  <c r="D228" i="1"/>
  <c r="D227" i="1"/>
  <c r="D226" i="1"/>
  <c r="F226" i="1" s="1"/>
  <c r="D225" i="1"/>
  <c r="D224" i="1"/>
  <c r="D221" i="1"/>
  <c r="F221" i="1" s="1"/>
  <c r="D220" i="1"/>
  <c r="F220" i="1" s="1"/>
  <c r="D219" i="1"/>
  <c r="F219" i="1" s="1"/>
  <c r="D218" i="1"/>
  <c r="F218" i="1" s="1"/>
  <c r="D217" i="1"/>
  <c r="F217" i="1" s="1"/>
  <c r="D216" i="1"/>
  <c r="F216" i="1" s="1"/>
  <c r="D215" i="1"/>
  <c r="F215" i="1" s="1"/>
  <c r="D214" i="1"/>
  <c r="F214" i="1" s="1"/>
  <c r="D213" i="1"/>
  <c r="F213" i="1" s="1"/>
  <c r="D212" i="1"/>
  <c r="F212" i="1" s="1"/>
  <c r="D211" i="1"/>
  <c r="F211" i="1" s="1"/>
  <c r="D208" i="1"/>
  <c r="F208" i="1" s="1"/>
  <c r="D207" i="1"/>
  <c r="F207" i="1" s="1"/>
  <c r="D206" i="1"/>
  <c r="F206" i="1" s="1"/>
  <c r="D205" i="1"/>
  <c r="F205" i="1" s="1"/>
  <c r="D204" i="1"/>
  <c r="F204" i="1" s="1"/>
  <c r="D203" i="1"/>
  <c r="F203" i="1" s="1"/>
  <c r="D202" i="1"/>
  <c r="F202" i="1" s="1"/>
  <c r="D201" i="1"/>
  <c r="F201" i="1" s="1"/>
  <c r="D198" i="1"/>
  <c r="F198" i="1" s="1"/>
  <c r="D197" i="1"/>
  <c r="F197" i="1" s="1"/>
  <c r="D196" i="1"/>
  <c r="F196" i="1" s="1"/>
  <c r="D195" i="1"/>
  <c r="F195" i="1" s="1"/>
  <c r="D194" i="1"/>
  <c r="F194" i="1" s="1"/>
  <c r="D193" i="1"/>
  <c r="F193" i="1" s="1"/>
  <c r="D192" i="1"/>
  <c r="F192" i="1" s="1"/>
  <c r="D190" i="1"/>
  <c r="F190" i="1" s="1"/>
  <c r="D189" i="1"/>
  <c r="F189" i="1" s="1"/>
  <c r="D188" i="1"/>
  <c r="F188" i="1" s="1"/>
  <c r="D187" i="1"/>
  <c r="F187" i="1" s="1"/>
  <c r="D186" i="1"/>
  <c r="F186" i="1" s="1"/>
  <c r="D185" i="1"/>
  <c r="F185" i="1" s="1"/>
  <c r="F184" i="1"/>
  <c r="D183" i="1"/>
  <c r="F183" i="1" s="1"/>
  <c r="D182" i="1"/>
  <c r="F182" i="1" s="1"/>
  <c r="D181" i="1"/>
  <c r="F181" i="1" s="1"/>
  <c r="D180" i="1"/>
  <c r="F180" i="1" s="1"/>
  <c r="D179" i="1"/>
  <c r="F179" i="1" s="1"/>
  <c r="D178" i="1"/>
  <c r="F178" i="1" s="1"/>
  <c r="D177" i="1"/>
  <c r="F177" i="1" s="1"/>
  <c r="D176" i="1"/>
  <c r="F176" i="1" s="1"/>
  <c r="D175" i="1"/>
  <c r="F175" i="1" s="1"/>
  <c r="D174" i="1"/>
  <c r="F174" i="1" s="1"/>
  <c r="D173" i="1"/>
  <c r="F173" i="1" s="1"/>
  <c r="D172" i="1"/>
  <c r="F172" i="1" s="1"/>
  <c r="F168" i="1"/>
  <c r="D167" i="1"/>
  <c r="F167" i="1" s="1"/>
  <c r="D166" i="1"/>
  <c r="F166" i="1" s="1"/>
  <c r="D165" i="1"/>
  <c r="F165" i="1" s="1"/>
  <c r="D164" i="1"/>
  <c r="F164" i="1" s="1"/>
  <c r="D163" i="1"/>
  <c r="F163" i="1" s="1"/>
  <c r="D162" i="1"/>
  <c r="F162" i="1" s="1"/>
  <c r="D161" i="1"/>
  <c r="F161" i="1" s="1"/>
  <c r="D160" i="1"/>
  <c r="F160" i="1" s="1"/>
  <c r="D159" i="1"/>
  <c r="F159" i="1" s="1"/>
  <c r="D158" i="1"/>
  <c r="F158" i="1" s="1"/>
  <c r="D157" i="1"/>
  <c r="F157" i="1" s="1"/>
  <c r="D156" i="1"/>
  <c r="F156" i="1" s="1"/>
  <c r="D155" i="1"/>
  <c r="F155" i="1" s="1"/>
  <c r="D154" i="1"/>
  <c r="F154" i="1" s="1"/>
  <c r="D153" i="1"/>
  <c r="F153" i="1" s="1"/>
  <c r="D152" i="1"/>
  <c r="F152" i="1" s="1"/>
  <c r="D151" i="1"/>
  <c r="F151" i="1" s="1"/>
  <c r="D150" i="1"/>
  <c r="F150" i="1" s="1"/>
  <c r="D149" i="1"/>
  <c r="F149" i="1" s="1"/>
  <c r="D148" i="1"/>
  <c r="F148" i="1" s="1"/>
  <c r="D147" i="1"/>
  <c r="F147" i="1" s="1"/>
  <c r="D146" i="1"/>
  <c r="F146" i="1" s="1"/>
  <c r="D145" i="1"/>
  <c r="F145" i="1" s="1"/>
  <c r="D144" i="1"/>
  <c r="F144" i="1" s="1"/>
  <c r="D143" i="1"/>
  <c r="F143" i="1" s="1"/>
  <c r="D142" i="1"/>
  <c r="F142" i="1" s="1"/>
  <c r="D141" i="1"/>
  <c r="F141" i="1" s="1"/>
  <c r="D140" i="1"/>
  <c r="F140" i="1" s="1"/>
  <c r="D139" i="1"/>
  <c r="F139" i="1" s="1"/>
  <c r="D138" i="1"/>
  <c r="F138" i="1" s="1"/>
  <c r="D137" i="1"/>
  <c r="F137" i="1" s="1"/>
  <c r="D136" i="1"/>
  <c r="F136" i="1" s="1"/>
  <c r="D135" i="1"/>
  <c r="F135" i="1" s="1"/>
  <c r="D134" i="1"/>
  <c r="F134" i="1" s="1"/>
  <c r="D133" i="1"/>
  <c r="F133" i="1" s="1"/>
  <c r="D132" i="1"/>
  <c r="F132" i="1" s="1"/>
  <c r="D131" i="1"/>
  <c r="F131" i="1" s="1"/>
  <c r="D130" i="1"/>
  <c r="F130" i="1" s="1"/>
  <c r="F127" i="1"/>
  <c r="D126" i="1"/>
  <c r="F126" i="1" s="1"/>
  <c r="D125" i="1"/>
  <c r="F125" i="1" s="1"/>
  <c r="D124" i="1"/>
  <c r="F124" i="1" s="1"/>
  <c r="D123" i="1"/>
  <c r="F123" i="1" s="1"/>
  <c r="D122" i="1"/>
  <c r="F122" i="1" s="1"/>
  <c r="D121" i="1"/>
  <c r="F121" i="1" s="1"/>
  <c r="D120" i="1"/>
  <c r="F120" i="1" s="1"/>
  <c r="D119" i="1"/>
  <c r="F119" i="1" s="1"/>
  <c r="D118" i="1"/>
  <c r="F118" i="1" s="1"/>
  <c r="D117" i="1"/>
  <c r="F117" i="1" s="1"/>
  <c r="D116" i="1"/>
  <c r="F116" i="1" s="1"/>
  <c r="D115" i="1"/>
  <c r="F115" i="1" s="1"/>
  <c r="D114" i="1"/>
  <c r="F114" i="1" s="1"/>
  <c r="D113" i="1"/>
  <c r="F113" i="1" s="1"/>
  <c r="D112" i="1"/>
  <c r="F112" i="1" s="1"/>
  <c r="D111" i="1"/>
  <c r="F111" i="1" s="1"/>
  <c r="D110" i="1"/>
  <c r="F110" i="1" s="1"/>
  <c r="D109" i="1"/>
  <c r="F109" i="1" s="1"/>
  <c r="D108" i="1"/>
  <c r="F108" i="1" s="1"/>
  <c r="D107" i="1"/>
  <c r="F107" i="1" s="1"/>
  <c r="D106" i="1"/>
  <c r="F106" i="1" s="1"/>
  <c r="D105" i="1"/>
  <c r="F105" i="1" s="1"/>
  <c r="D104" i="1"/>
  <c r="F104" i="1" s="1"/>
  <c r="D103" i="1"/>
  <c r="F103" i="1" s="1"/>
  <c r="D102" i="1"/>
  <c r="F102" i="1" s="1"/>
  <c r="D101" i="1"/>
  <c r="F101" i="1" s="1"/>
  <c r="D100" i="1"/>
  <c r="F100" i="1" s="1"/>
  <c r="D99" i="1"/>
  <c r="F99" i="1" s="1"/>
  <c r="D98" i="1"/>
  <c r="F98" i="1" s="1"/>
  <c r="D97" i="1"/>
  <c r="F97" i="1" s="1"/>
  <c r="D96" i="1"/>
  <c r="F96" i="1" s="1"/>
  <c r="D95" i="1"/>
  <c r="F95" i="1" s="1"/>
  <c r="D94" i="1"/>
  <c r="F94" i="1" s="1"/>
  <c r="D93" i="1"/>
  <c r="F93" i="1" s="1"/>
  <c r="D92" i="1"/>
  <c r="F92" i="1" s="1"/>
  <c r="D91" i="1"/>
  <c r="F91" i="1" s="1"/>
  <c r="D90" i="1"/>
  <c r="F90" i="1" s="1"/>
  <c r="F89" i="1"/>
  <c r="F86" i="1"/>
  <c r="D85" i="1"/>
  <c r="D84" i="1"/>
  <c r="F84" i="1" s="1"/>
  <c r="D83" i="1"/>
  <c r="F83" i="1" s="1"/>
  <c r="D82" i="1"/>
  <c r="F82" i="1" s="1"/>
  <c r="D81" i="1"/>
  <c r="F81" i="1" s="1"/>
  <c r="D80" i="1"/>
  <c r="F80" i="1" s="1"/>
  <c r="D79" i="1"/>
  <c r="F79" i="1" s="1"/>
  <c r="D78" i="1"/>
  <c r="D77" i="1"/>
  <c r="F77" i="1" s="1"/>
  <c r="D76" i="1"/>
  <c r="F76" i="1" s="1"/>
  <c r="D75" i="1"/>
  <c r="F75" i="1" s="1"/>
  <c r="D74" i="1"/>
  <c r="F74" i="1" s="1"/>
  <c r="D73" i="1"/>
  <c r="F73" i="1" s="1"/>
  <c r="D72" i="1"/>
  <c r="F72" i="1" s="1"/>
  <c r="D69" i="1"/>
  <c r="F69" i="1" s="1"/>
  <c r="D68" i="1"/>
  <c r="F68" i="1" s="1"/>
  <c r="D67" i="1"/>
  <c r="F67" i="1" s="1"/>
  <c r="D66" i="1"/>
  <c r="F66" i="1" s="1"/>
  <c r="D65" i="1"/>
  <c r="F65" i="1" s="1"/>
  <c r="D64" i="1"/>
  <c r="F64" i="1" s="1"/>
  <c r="D63" i="1"/>
  <c r="F63" i="1" s="1"/>
  <c r="D62" i="1"/>
  <c r="F62" i="1" s="1"/>
  <c r="D61" i="1"/>
  <c r="F61" i="1" s="1"/>
  <c r="D60" i="1"/>
  <c r="F60" i="1" s="1"/>
  <c r="D59" i="1"/>
  <c r="F59" i="1" s="1"/>
  <c r="D58" i="1"/>
  <c r="F58" i="1" s="1"/>
  <c r="D57" i="1"/>
  <c r="F57" i="1" s="1"/>
  <c r="D56" i="1"/>
  <c r="F56" i="1" s="1"/>
  <c r="D55" i="1"/>
  <c r="F55" i="1" s="1"/>
  <c r="D54" i="1"/>
  <c r="F54" i="1" s="1"/>
  <c r="D53" i="1"/>
  <c r="F53" i="1" s="1"/>
  <c r="D52" i="1"/>
  <c r="F52" i="1" s="1"/>
  <c r="D51" i="1"/>
  <c r="F51" i="1" s="1"/>
  <c r="D50" i="1"/>
  <c r="F50" i="1" s="1"/>
  <c r="D49" i="1"/>
  <c r="F49" i="1" s="1"/>
  <c r="D48" i="1"/>
  <c r="F48" i="1" s="1"/>
  <c r="D47" i="1"/>
  <c r="F47" i="1" s="1"/>
  <c r="D46" i="1"/>
  <c r="F46" i="1" s="1"/>
  <c r="D45" i="1"/>
  <c r="F45" i="1" s="1"/>
  <c r="D44" i="1"/>
  <c r="F44" i="1" s="1"/>
  <c r="D43" i="1"/>
  <c r="F43" i="1" s="1"/>
  <c r="D42" i="1"/>
  <c r="F42" i="1" s="1"/>
  <c r="D41" i="1"/>
  <c r="F41" i="1" s="1"/>
  <c r="D40" i="1"/>
  <c r="F40" i="1" s="1"/>
  <c r="F39" i="1"/>
  <c r="D38" i="1"/>
  <c r="F38" i="1" s="1"/>
  <c r="D37" i="1"/>
  <c r="F37" i="1" s="1"/>
  <c r="D36" i="1"/>
  <c r="F36" i="1" s="1"/>
  <c r="D35" i="1"/>
  <c r="F35" i="1" s="1"/>
  <c r="D34" i="1"/>
  <c r="F34" i="1" s="1"/>
  <c r="D33" i="1"/>
  <c r="F33" i="1" s="1"/>
  <c r="D32" i="1"/>
  <c r="F32" i="1" s="1"/>
  <c r="F29" i="1"/>
  <c r="D28" i="1"/>
  <c r="F28" i="1" s="1"/>
  <c r="D27" i="1"/>
  <c r="F27" i="1" s="1"/>
  <c r="D26" i="1"/>
  <c r="F26" i="1" s="1"/>
  <c r="D25" i="1"/>
  <c r="F25" i="1" s="1"/>
  <c r="D24" i="1"/>
  <c r="F24" i="1" s="1"/>
  <c r="D23" i="1"/>
  <c r="F23" i="1" s="1"/>
  <c r="D22" i="1"/>
  <c r="F22" i="1" s="1"/>
  <c r="D19" i="1"/>
  <c r="F19" i="1" s="1"/>
  <c r="D18" i="1"/>
  <c r="F18" i="1" s="1"/>
  <c r="D17" i="1"/>
  <c r="F17" i="1" s="1"/>
  <c r="D16" i="1"/>
  <c r="F16" i="1" s="1"/>
  <c r="D15" i="1"/>
  <c r="F15" i="1" s="1"/>
  <c r="D14" i="1"/>
  <c r="F14" i="1" s="1"/>
  <c r="D13" i="1"/>
  <c r="F13" i="1" s="1"/>
  <c r="F12" i="1"/>
  <c r="D11" i="1"/>
  <c r="F11" i="1" s="1"/>
  <c r="D10" i="1"/>
  <c r="F10" i="1" s="1"/>
  <c r="D9" i="1"/>
  <c r="F9" i="1" s="1"/>
  <c r="F310" i="1" l="1"/>
  <c r="F246" i="1"/>
  <c r="F280" i="1"/>
  <c r="F286" i="1"/>
  <c r="F224" i="1"/>
  <c r="F281" i="1"/>
  <c r="F317" i="1"/>
  <c r="F337" i="1"/>
  <c r="F282" i="1"/>
  <c r="F232" i="1"/>
  <c r="F288" i="1"/>
  <c r="F333" i="1"/>
  <c r="F227" i="1"/>
  <c r="F241" i="1"/>
  <c r="F236" i="1" s="1"/>
  <c r="F279" i="1"/>
  <c r="F304" i="1"/>
  <c r="F335" i="1"/>
  <c r="F293" i="1"/>
  <c r="F251" i="1"/>
  <c r="F309" i="1"/>
  <c r="F332" i="1"/>
  <c r="F315" i="1"/>
  <c r="F328" i="1"/>
  <c r="F340" i="1"/>
  <c r="F228" i="1"/>
  <c r="F234" i="1"/>
  <c r="F247" i="1"/>
  <c r="F305" i="1"/>
  <c r="F356" i="1"/>
  <c r="F283" i="1"/>
  <c r="F229" i="1"/>
  <c r="F248" i="1"/>
  <c r="F306" i="1"/>
  <c r="F284" i="1"/>
  <c r="F330" i="1"/>
  <c r="F78" i="1"/>
  <c r="F85" i="1"/>
  <c r="F225" i="1"/>
  <c r="F244" i="1"/>
  <c r="F249" i="1"/>
  <c r="F307" i="1"/>
  <c r="F318" i="1"/>
  <c r="F347" i="1"/>
  <c r="F313" i="1"/>
  <c r="F21" i="1"/>
  <c r="F88" i="1"/>
  <c r="F200" i="1"/>
  <c r="F210" i="1"/>
  <c r="F260" i="1"/>
  <c r="F8" i="1"/>
  <c r="F129" i="1"/>
  <c r="F31" i="1"/>
  <c r="F170" i="1"/>
  <c r="F71" i="1" l="1"/>
  <c r="F323" i="1"/>
  <c r="F303" i="1"/>
  <c r="F278" i="1"/>
  <c r="F243" i="1"/>
  <c r="F223" i="1"/>
  <c r="F408" i="1" l="1"/>
  <c r="F411" i="1" s="1"/>
  <c r="F412" i="1" s="1"/>
  <c r="F410" i="1" l="1"/>
  <c r="F409" i="1"/>
  <c r="F413" i="1" l="1"/>
  <c r="F438" i="1" s="1"/>
  <c r="F441" i="1" s="1"/>
</calcChain>
</file>

<file path=xl/sharedStrings.xml><?xml version="1.0" encoding="utf-8"?>
<sst xmlns="http://schemas.openxmlformats.org/spreadsheetml/2006/main" count="888" uniqueCount="516">
  <si>
    <t>OBJETO</t>
  </si>
  <si>
    <t>ITEM</t>
  </si>
  <si>
    <t>DESCRIPCIÓN</t>
  </si>
  <si>
    <t>UND</t>
  </si>
  <si>
    <t>CANT</t>
  </si>
  <si>
    <t>VALOR UNITARIO</t>
  </si>
  <si>
    <t>VALOR TOTAL</t>
  </si>
  <si>
    <t>PRELIMINARES</t>
  </si>
  <si>
    <t>1.1</t>
  </si>
  <si>
    <t>LOCALIZACIÓN Y REPLANTEO. CON TOPOGRAFIA</t>
  </si>
  <si>
    <t>M2</t>
  </si>
  <si>
    <t>1.2</t>
  </si>
  <si>
    <t>CERRAMIENTO EN LONA VERDE, Incluye estructura. Y desmonte al fina de la obra</t>
  </si>
  <si>
    <t xml:space="preserve">ML </t>
  </si>
  <si>
    <t>1.3</t>
  </si>
  <si>
    <t>DESCAPOTE MECANICO e=0.20 m. (Incluye cargue y retiro del material a botadero.)</t>
  </si>
  <si>
    <t>1.4</t>
  </si>
  <si>
    <t>EXCAVACION MANUAL DE MATERIAL HETEROGENEO (Incluye cargue y retiro del material excavado a botadero.)</t>
  </si>
  <si>
    <t>M3</t>
  </si>
  <si>
    <t>1.5</t>
  </si>
  <si>
    <t>EXCAVACION MECANICA   (Incluye cargue y retiro del material excavado a botadero.)</t>
  </si>
  <si>
    <t>1.6</t>
  </si>
  <si>
    <t xml:space="preserve">MEJORAMIENTO DE  SUELO  CON RECEBO COMPACTADO  TIPO INV 311-22 </t>
  </si>
  <si>
    <t>1.7</t>
  </si>
  <si>
    <t xml:space="preserve">RETIRO Y REUBICACION DE RED EXISTENTE DE RECOLECCION DE AGUA LLUVIA),Incluye construcción de caja de inspeccionde 0.80X 0.80 y adecuación de filtro </t>
  </si>
  <si>
    <t>GLB</t>
  </si>
  <si>
    <t>1.8</t>
  </si>
  <si>
    <t>DEMOLICION ELEMENTOS ÁREA DE ACCESO A TANQUE DE GAS ( incluye retiro de escombro del frente de obra)</t>
  </si>
  <si>
    <t xml:space="preserve">M2 </t>
  </si>
  <si>
    <t>1.9</t>
  </si>
  <si>
    <t>DEMOLICIÓN DE CONCRETO MASIVO (TODO TIPO DE ELEMENTOS ESTRUCTURALES Y NO ESTRUCTURALES EN CONCRETO. (Incluye cargue y retiro de escombros).</t>
  </si>
  <si>
    <t xml:space="preserve">M3 </t>
  </si>
  <si>
    <t>1.10</t>
  </si>
  <si>
    <t xml:space="preserve">DESMONTE E INSTALACION DE CASETA PREFABRICADA INCLUYE DESMONTE Y ADECUACION DE CARPINTERIA METALICA, PUNTOS ELECTRICOS  E HIDRAULICOS </t>
  </si>
  <si>
    <t>1.11</t>
  </si>
  <si>
    <t xml:space="preserve">DESMONTE Y REINSTALACION DE ESTRUCTURA METALICA PARASOL TIPO PETALO (INCLUYE  PROTECCION Y REINSTALACION DE ESTRUCTURA) </t>
  </si>
  <si>
    <t xml:space="preserve">UND </t>
  </si>
  <si>
    <t>CIMENTACION</t>
  </si>
  <si>
    <t xml:space="preserve">BASE EN CONCRETO POBRE e=0,05mts 2500 psi. (para zapatas) </t>
  </si>
  <si>
    <t>ZAPATA EN CONCRETO 4000 psi  f'c = 28 Mpa. h = 0,35m. Incluye formaleta, no incluye acero de refuerzo.</t>
  </si>
  <si>
    <t>PEDESTAL EN CONCRETO   4000 psi  f'c = 28 Mpa ( Entre viga de cimentación y zapata ) . Incluye formaleta,  no incluye acero de refuerzo.)</t>
  </si>
  <si>
    <t>VIGA DE CIMENTACION.  4000 psi  f'c = 28 Mpa. Incluye formaleta, no incluye acero de refuerzo.</t>
  </si>
  <si>
    <t>SUPLEMENTO EN LADRILLO  TOLETE RECOCIDO SOBRE VIGA DE CIMENTACION PARA ALCANZAR NIVEL DE PLACA DE CONTRAPISO</t>
  </si>
  <si>
    <t>PLACA DE CONTRAPISO EN CONCRETO  3000 psii f'c = 21 Mpa. e=0,1m. Incluye formaleta, no incluye acero de refuerzo.</t>
  </si>
  <si>
    <t>JUNTA DE DILATACIÓN  SISMICA  E= 5  cm .Incluye sellante . SEGÚN DISEÑO  con relleno compresible y rellante sellador elastico monocomponente de curado con humedad.</t>
  </si>
  <si>
    <t xml:space="preserve">MEJORAMIENTO DE SUELO CON GRAVA 1,25" Y 1/2"  COMPACTADO </t>
  </si>
  <si>
    <t>RED SANITARIA</t>
  </si>
  <si>
    <t>CONSTRUCCION DE POZO DE INSPECCION PARA CONEXIÓN A ALCANTARILLADO EXISTENTE Y RED NUEVA . Incluye placa base en concreto 3000psi, acero de refuerzo, geotextil, escalera tipo gato, ladrillo común pañete impermeabilizado, aro y tapa en hierro.</t>
  </si>
  <si>
    <t>CAJA DE INSPECCION DE 0.80x0.80x1,20m PARA AGUAS GRASAS.  (Incluye excavación, base en recebo común, placa concreto, ladrillo común, marco en ángulo 2 1/2 x 2 1/2 * 3/16" y tapa reforzada en platina de 3 * 3/16" con parrilla en varilla 3/8 cada 10 cm., pañete impermeabilizado,  y conexiones de tubería PVCS a estas)</t>
  </si>
  <si>
    <t>TRAMPA PARA AGUAS GRASAS DE 1.40x2,60x1,86m . Incluye placa base en concreto, ladrillo común,TAPA Cold rolled CAL.16" Angulo 1"*1" Trampa grasa, marco en angulo y conexiones de tubería PVCS a estas.</t>
  </si>
  <si>
    <t>CAJA DE INSPECCION DE 0.80x0.80x1m PARA AGUAS LLUVIAS. Incluye placa base en concreto, ladrillo común, tapa en concreto reforzada, marco en angulo y conexiones de tubería PVCS a estas.</t>
  </si>
  <si>
    <t>CAJA DE INSPECCION DE 0.80x0.80x1,20m PARA AGUAS RESIDUALES. Incluye placa base en concreto, ladrillo común, tapa en concreto reforzada, marco en angulo y conexiones de tubería PVCS a estas.</t>
  </si>
  <si>
    <t>SUMINISTRO E INSTALACION TUBERIA PVCS (RED PLUVIAL) 4". Incluye excavación manual, relleno inicial en base granular B-200 y accesorios.</t>
  </si>
  <si>
    <t>ML</t>
  </si>
  <si>
    <t>SUMINISTRO E INSTALACION TUBERIA PVCS (RED PLUVIAL)  4".Embebido en  placa contra piso. Incluye instalación y accesorios.</t>
  </si>
  <si>
    <t>SUMINISTRO E INSTALACION TUBERIA PVCS (RED PLUVIAL) 8". Incluye excavación manual, relleno inicial en base granular B-200 y accesorios.</t>
  </si>
  <si>
    <t>SUMINISTRO E INSTALACION TUBERIA PVCS (RED PLUVIAL) 3". Incluye excavación manual, relleno inicial en base granular B-200 y accesorios.</t>
  </si>
  <si>
    <t>3, 10</t>
  </si>
  <si>
    <t>SUMINISTRO E INSTALACION TUBERIA PVCS (RED PLUVIAL) 3". .Embebido en  placa contra piso. Incluye instalación y accesorios.</t>
  </si>
  <si>
    <t>SUMINISTRO E INSTALACION TUBERIA PVCS (RED DE DRENAJE) 2". Incluye excavación manual, relleno inicial en base granular B-200 y accesorios.</t>
  </si>
  <si>
    <t>SUMINISTRO E INSTALACION TUBERIA PVCS (RED DE DRENAJE) 2"..Embebido en  placa contra piso. Incluye instalación y accesorios.</t>
  </si>
  <si>
    <t>SUMINISTRO E INSTALACION TUBERIA PVCS (RED DE DRENAJE) 4". Incluye excavación manual, relleno inicial en base granular B-200 y accesorios.</t>
  </si>
  <si>
    <t>SUMINISTRO E INSTALACION TUBERIA PVCS (RED DE DRENAJE) 6". Incluye excavación manual, relleno inicial en base granular B-200 y accesorios.</t>
  </si>
  <si>
    <t>SUMINISTRO E INSTALACION TUBERIA PVCS (RED DE DRENAJE) 3". Incluye excavación manual, relleno inicial en base granular B-200 y accesorios.</t>
  </si>
  <si>
    <t>SUMINISTRO E INSTALACION TUBERIA PVCS (RED DE DRENAJE) 3". Embebido en  placa contra piso. Incluye instalación y accesorios.</t>
  </si>
  <si>
    <t>SUMINISTRO E INSTALACION TUBERIA (VENTILACION) PVCS 2". Incluye excavación manual, relleno inicial en base granular B-200 y accesorios.</t>
  </si>
  <si>
    <t>SUMINISTRO E INSTALACION TUBERIA (VENTILACION) PVCS 2". .Embebido en  placa contra piso. Incluye instalación y accesorios.</t>
  </si>
  <si>
    <t>SUMINISTRO E INSTALACION BAJANTE ALL PVCS 4". Incluye fijaciones vertical y accesorios.</t>
  </si>
  <si>
    <t>3,20</t>
  </si>
  <si>
    <t>SUMINISTRO E INSTALACION BAJANTE ALL PVCS 3". Incluye fijaciones vertical y accesorios.</t>
  </si>
  <si>
    <t>SUMINISTRO E INSTALACION BAJANTE A RESIDUAL PVCS 3". Incluye fijaciones vertical y accesorios.</t>
  </si>
  <si>
    <t>SUMINISTRO E INSTALACION TUBERIA VENTILACION VERTICAL PVCS 2". Incluye fijaciones vertical, bastón de ventilación y accesorios.</t>
  </si>
  <si>
    <t xml:space="preserve">SUMINISTRO E INSTALACION SIFON DE PVCS 3". Incluye accesorios e instalación a red , (Incluye rejilla) </t>
  </si>
  <si>
    <t xml:space="preserve">SUMINISTRO E INSTALACION SIFON DE PVCS 2". Incluye accesorios  y conexión a red  ( Incluye rejilla) </t>
  </si>
  <si>
    <t xml:space="preserve">SUMINISTRO E INSTALACION TRAGANTE  DE ALL DE PVCS 4". Incluye accesorios  y conexión a red </t>
  </si>
  <si>
    <t xml:space="preserve">SUMINISTRO E INSTALACION TRAGANTE  DE ALL DE PVCS 3". Incluye accesorios  y conexión a red </t>
  </si>
  <si>
    <t xml:space="preserve">SUMINISTRO E INSTALACION DE TRAMPA PARA GRASAS PREFABRICADA DE 0.30L/S EN ACERO INOXIDABLE BAJO MESON (PARA LAVAPLATOS). Incluye accesorios  y conexión a red </t>
  </si>
  <si>
    <t>SUMINISTRO E INSTALACION DE CARCAMO EN ACERO GALVANIZADO  DE 0.25 MT X 1.00MT,INCLUYE REJILLA EN ACERO GALVANIZADO Y ACCESORIOS.</t>
  </si>
  <si>
    <t>SUMINISTRO E INSTALACION DE CARCAMO EN ACERO GALVANIZADO  W= 0.30 MT, INCLUYE REJILLA EN ACERO GALVANIZADO Y ACCESORIOS.</t>
  </si>
  <si>
    <t>3,30</t>
  </si>
  <si>
    <t>CONSTRUCCION DE CUNETAS AGUAS LLUVIAS EN CUBIERTAS W=0.30</t>
  </si>
  <si>
    <t xml:space="preserve">DESARENADOR AGUA LLUVIA DE 0.90x1.80m. Incluye placa base en concreto, ladrillo común, tapa en concreto reforzada, marco en angulo y conexiones de tubería PVCS a esta, Incluye excavacion  y relleno </t>
  </si>
  <si>
    <t>PUNTO DESAGUE PVC   2" Aparatos sanitarios y desagües  (Incluye accesorios, yee y codo).</t>
  </si>
  <si>
    <t>PUNTO DESAGUE PVC   4" Aparatos sanitarios (Incluye accesorios, yee y codo).</t>
  </si>
  <si>
    <t>PUNTO DESAGUE PVC   3" Aguas lluvias (Incluye accesorios, yee y codo).</t>
  </si>
  <si>
    <t>PUNTO DESAGUE PVC   4" Aguas lluvias (Incluye accesorios, yee y codo).</t>
  </si>
  <si>
    <t>SUMINISTRO E INSTALACION DE TAPON 2" TUBERIA PVC-S</t>
  </si>
  <si>
    <t>SUMINISTRO E INSTALACION DE TAPON 3"  TUBERIA PVC-S</t>
  </si>
  <si>
    <t>SUMINISTRO E INSTALACION DE TAPON 4"  TUBERIA PVC-S</t>
  </si>
  <si>
    <t>ESTRUCTURAS EN CONCRETO</t>
  </si>
  <si>
    <t>ACERO DE REFUERZO 60,000 PSI DE fy=420 Mpa. Incluye alambre negro y figuración.</t>
  </si>
  <si>
    <t>KG</t>
  </si>
  <si>
    <t xml:space="preserve">VIGA EN CONCRETO AEREA. 4000 PSI  f'c = 28Mpa. Incluye formaleta. No incluye acero de refuerzo. </t>
  </si>
  <si>
    <t>COLUMNA EN CONCRETO 4000  PSI  f'c = 28 Mpa.. Incluye formaleta. No incluye acero de refuerzo.</t>
  </si>
  <si>
    <t>PLACA  MODULO 1 EN lamina colaborante de acero lamina 2" Calibre 22, h= 0.12 m. Concreto 3.000 psi   ( Sin refuerzo, incluye tapa perimetral )</t>
  </si>
  <si>
    <t xml:space="preserve">m2 </t>
  </si>
  <si>
    <t>PLACA MODULO 2 EN lamina colaborante de acero  lamina 2" Calibre 22, h= 0.11 m. Concreto 3.000 psi   ( Sin refuerzo, incluye tapa perimetral )</t>
  </si>
  <si>
    <t>PLACA LOSA MACIZA EN CONCRETO 4000  PSI 28 Mpa  e= 0.12 mts Para pórtico de acceso principal  . Incluye Formaleta, No incluye acero de refuerzo.</t>
  </si>
  <si>
    <t>ESCALERA EN CONCRETO 4000 PSI = f'c = 28 Mpa. Incluye formaleta. No incluye acero de refuerzo.</t>
  </si>
  <si>
    <t xml:space="preserve">MALLA ELECTROSOLDADA DE  6.5 MM   C/ 0.15 ,  Para placa contrapiso y placa entrepiso modulo 1. Incluye suministro fijación e instalación. </t>
  </si>
  <si>
    <t xml:space="preserve">KG </t>
  </si>
  <si>
    <t xml:space="preserve">MALLA ELECTROSOLDADA DE 5.0 MM  C/0.15 Para placa contrapiso,  placa entrepiso  modulo 2. Incluye suministro fijación e instalación. </t>
  </si>
  <si>
    <t>4,10</t>
  </si>
  <si>
    <t>PANTALLA CONCRETO de 4.000 psi IMPERMEABILIZADO PARA TANQUE, incluye formaleta metálica (sin refuerzo).</t>
  </si>
  <si>
    <t>PLACA CONTRAPISO CONCRETO IMPERMEABILIZADO 4.000 psi  ( Sin refuerzo )</t>
  </si>
  <si>
    <t>PLACA MACIZA AEREA CONCRETO IMPERMEABILIZADO 4000 PSI.(Sin refuerzo)</t>
  </si>
  <si>
    <t xml:space="preserve">JUNTA DE DILATACIÓN, JUNTA FLEXIBLE SELLADOR ELÁSTICO DE POLIURETANO AUTONIVELANTE DE UN COMPONENTE TIPO relleno compresible y rellenante sellador elastico monocomponente de curado con humedad O EQUIVALENTE, junta promedio de 1/2" con rollo de espuma de alta densidad o similar, incluye icopor . SEGÚN DISEÑO </t>
  </si>
  <si>
    <t xml:space="preserve">MURO CORTAFUEGO INCLUYE REFUERZO Y DOVELAS </t>
  </si>
  <si>
    <t>VIGA CANAL EN CONCRETO 3000 PSI IMPERMEABILIZADO  EN CUBIERTAS</t>
  </si>
  <si>
    <t>REDES DE SUMINISTRO</t>
  </si>
  <si>
    <t xml:space="preserve">SUMINISTRO E INSTALACION DE TUBERIA PVCP 1" ACOMETIDA PRINCIPAL ENTERRADA (viene de red existente) . Incluye accesorios y excavación </t>
  </si>
  <si>
    <t xml:space="preserve">SUMINISTRO E INSTALACION DE TUBERIA PVCP 1 1/2"  ACOMETIDA PRINCIPAL ENTERRADA (Sale de tanques) . Incluye accesorios y excavación </t>
  </si>
  <si>
    <t>SUMINISTRO E INSTALACION DE CAJILLA GABINETE PARA 6 MEDIDORES AGUA POTABLE 15MM C/U , SEGÚN NORMA EAAB</t>
  </si>
  <si>
    <t xml:space="preserve">SUMINISTRO E INSTALACION DE MEDIDOR AGUA POTABLE DE 1/2" C/U , Incluye accesorios y conexión. </t>
  </si>
  <si>
    <t xml:space="preserve">SUMINISTRO E INSTALACION DE TUBERIA PVCP 3/4"  AGUA POTABLE ENTERRADA . Incluye accesorios, regatas donde sea necesario, resane de las mismas y excavacion. </t>
  </si>
  <si>
    <t>SUMINISTRO E INSTALACION DE TUBERIA PVCP  1 1/4" AGUA POTABLE ENTERRADA . Incluye accesorios, regatas donde sea necesario, resane de las mismas y excavacion</t>
  </si>
  <si>
    <t>SUMINISTRO E INSTALACION DE TUBERIA PVCP 1/2" AGUA POTABLE ENTERRADA . Incluye accesorios, regatas donde sea necesario, resane de las mismas y excavacion</t>
  </si>
  <si>
    <t>SUMINISTRO E INSTALACION DE TUBERIA PVCP 1" AGUA POTABLE ENTERRADA . Incluye accesorios, regatas donde sea necesario, resane de las mismas y excavacion</t>
  </si>
  <si>
    <t>SUMINISTRO E INSTALACION DE TUBERIA PVCP 2" AGUA RE USO  ENTERRADA . Incluye accesorios, regatas donde sea necesario, resane de las mismas y excavacion</t>
  </si>
  <si>
    <t>5, 10</t>
  </si>
  <si>
    <t>SUMINISTRO E INSTALACION DE TUBERIA PVCP 1/2" AGUA RE USO  ENTERRADA . Incluye accesorios, regatas donde sea necesario y resane de las mismas.</t>
  </si>
  <si>
    <t>SUMINISTRO E INSTALACION DE TUBERIA PVCP 1 1/4" AGUA RE USO  ENTERRADA . Incluye accesorios, regatas donde sea necesario, resane de las mismas y excavacion</t>
  </si>
  <si>
    <t xml:space="preserve">SUMINISTRO E INSTALACION DE TUBERIA PVCP 1 1/2" AGUA RE USO  ENTERRADA . Incluye accesorios, regatas donde sea necesario, resane de las mismas y excavacion. </t>
  </si>
  <si>
    <t>SUMINISTRO E INSTALACION DE TUBERIA PVCP 3/4" AGUA POTABLE COLGANTE. Incluye accesorios y fijaciones.</t>
  </si>
  <si>
    <t>SUMINISTRO E INSTALACION DE TUBERIA PVCP 1 1/4" AGUA POTABLE COLGANTE. Incluye accesorios y fijaciones.</t>
  </si>
  <si>
    <t>SUMINISTRO E INSTALACION DE TUBERIA PVCP 1" AGUA POTABLE COLGANTE. Incluye accesorios y fijaciones.</t>
  </si>
  <si>
    <t>SUMINISTRO E INSTALACION DE TUBERIA PVCP 2" AGUA RE USO COLGANTE. Incluye accesorios y fijaciones.</t>
  </si>
  <si>
    <t>SUMINISTRO E INSTALACION DE TUBERIA PVCP 1 1/2" AGUA RE USO COLGANTE. Incluye accesorios y fijaciones.</t>
  </si>
  <si>
    <t>SUMINISTRO E INSTALACION DE TUBERIA PVCP 1/2" AGUA RE USO COLGANTE. Incluye accesorios y fijaciones.</t>
  </si>
  <si>
    <t>PUNTO HIDRAHULICO PVCP 1/2" AGUA POTABLE. Incluye accesorios, regatas donde sea necesario y resane de las mismas.</t>
  </si>
  <si>
    <t>5,20</t>
  </si>
  <si>
    <t>PUNTO HIDRAULICO PVCP 3/4" RE USO . Incluye accesorios, regatas donde sea necesario y resane de las mismas.</t>
  </si>
  <si>
    <t>PUNTO HIDRAULICO PVCP 1 1/4" RE USO . Incluye accesorios, regatas donde sea necesario y resane de las mismas.</t>
  </si>
  <si>
    <t xml:space="preserve">PUNTO HIDRAULICO PVCP 1/2" RE USO . Incluye accesorios, regatas donde sea necesario y resane de las mismas. </t>
  </si>
  <si>
    <t>SUMINISTRO E INSTALACION DE REGISTRO 1/2". Incluye accesorios.</t>
  </si>
  <si>
    <t>SUMINISTRO E INSTALACION DE REGISTRO 3/4". Incluye accesorios.</t>
  </si>
  <si>
    <t>SUMINISTRO E INSTALACION DE REGISTRO 1". Incluye accesorios.</t>
  </si>
  <si>
    <t>SUMINISTRO E INSTALACION DE REGISTRO 1 1/4". Incluye accesorios.</t>
  </si>
  <si>
    <t>SUMINISTRO E INSTALACION DE REGISTRO 1 1/2". Incluye accesorios.</t>
  </si>
  <si>
    <t>SUMINISTRO E INSTALACION DE LLAVE MANGUERA 1/2". Incluye accesorios.</t>
  </si>
  <si>
    <t>SUMINISTRO E INSTALACION DE VALVULAS DE ALIVIO DE 1/2" Incluye accesorios.</t>
  </si>
  <si>
    <t>5 ,30</t>
  </si>
  <si>
    <t>SUMINISTRO E INSTALACIÓN DE CAJA PARA VALVULA DE LLENADO  DE EPOCA DE SEQUIA 30X30, PREFABRICADA EN POLIPROPILENO TIPO EAAB</t>
  </si>
  <si>
    <t xml:space="preserve">TAPA EN MADERA PLÁSTICA  PARA TANQUE Y CAJA DE VALVULAS 1,0MT X 1,0MT (Incluye marco ) </t>
  </si>
  <si>
    <t>SUMINISTRO E INSTALACIÓN CAJILLA Medidor RCI 1"</t>
  </si>
  <si>
    <t xml:space="preserve">SUMINISTRO E INSTALACIÓN DE FLOTADOR MECANICO EN BRONCE DE Ø 1 1/4” PARA TANQUE </t>
  </si>
  <si>
    <t>SUMINISTRO E INSTALACIÓN FLOTADOR ELECTRICO PARA TANQUE</t>
  </si>
  <si>
    <t xml:space="preserve">LIMPIEZA DE TANQUE INCLUYE RETIRO DE RESIDUO DE CONCRETO O PRODUCTOS IMPERMEABILIZANTES </t>
  </si>
  <si>
    <t>SELLO PERIMETRAL DEL TANQUE CON IMPERMEABILZIANTE impermeabilizante en polvo elaborado con base en cemento, agregados finos y polímeros modificados  O SIMILAR</t>
  </si>
  <si>
    <t xml:space="preserve">SUMINISTRO E INSTALACION DE MEBRANA IMPEMEABILIZANTE INCLUYE ALISTADO DE SUPERFICIE, INSTALACION DE  PERFILERIA, CHAZOS DE AJUSTE, GEOTEXTIL NT1600, MEMBRANA NPR PARA TANQUE DE AGUA POTABLE , PRIMER 215 PARA ADHERENCIA DE SELLO DE MEBRANA Y SELLO DE POLIURETANO EN EMPALMES </t>
  </si>
  <si>
    <t xml:space="preserve">SUMINISTRO E INSTALACION DE IMPERMEABILIZANTE SUPERFICIAL  EN  TECHO Y LATERALES SUPERIORES, INCLUYE RETIRO DE RESIDUO DE CONCRETO, APLICACIÓN DE IMPERMEABILIZANTE </t>
  </si>
  <si>
    <t xml:space="preserve">SUMINISTRO E INSTALACIÓN DE FLOTADOR MECANICO EN BRONCE DE Ø 25 MM PARA TANQUE </t>
  </si>
  <si>
    <t>INSTALACIONES ELECTRICAS</t>
  </si>
  <si>
    <t>SUMINISTRO E INSTALACION DE ACOMETIDA ELECTRICA TRIFASICA (3#4/0+4/0+2/0T Cu) COBRE. Incluye todo lo necesario para su correcta instalación y funcionamiento.</t>
  </si>
  <si>
    <t>SUMINISTRO E INSTALACIÓN DE CAJA DE INSPECCIÓN 60x60 PARA ACOMETIDAS SUBTERRANEAS (Excavación en zona verde o zona dura, Base en recebo común, Placa en concreto, Ladrillo común, Marco y Tapa). INCLUYE  TODO LO NECESARIO PARA SU CORRECTO FUNCIONAMIENTO.</t>
  </si>
  <si>
    <t>SUMINISTRO E INSTALACION DE TABLERO GENERAL TIPO AUTOSOPORTADO. Incluye todo lo necesario para su correcta instalación y funcionamiento.Incluye barraje en cobre para 400A, interruptores y Totalizadores</t>
  </si>
  <si>
    <t xml:space="preserve">SUMINISTRO E INSTALACION DE Tablero Uso Cocinas (1-4) . Tipo TWP-12Ctos. Incluye tacos y todo lo necesario para su correcta instalación y funcionamiento. </t>
  </si>
  <si>
    <t xml:space="preserve">SUMINISTRO E INSTALACION DE Tablero Uso General Regulado . Tipo TWP-12Ctos. Incluye tacos y todo lo necesario para su correcta instalación y funcionamiento. </t>
  </si>
  <si>
    <t xml:space="preserve">SUMINISTRO E INSTALACION DE Tablero Uso General . Tipo TWP-42Ctos. Incluye tacos y todo lo necesario para su correcta instalación y funcionamiento. </t>
  </si>
  <si>
    <t xml:space="preserve">SUMINISTRO E INSTALACION DE Tablero Iluminación . Tipo TWP-12 Ctos. Incluye tacos y todo lo necesario para su correcta instalación y funcionamiento. </t>
  </si>
  <si>
    <t>SUMINISTRO E INSTALACION DE ACOMETIDA ELECTRICA EN TUBERIA EMT 1Ø1-1/4",  en  3x8+1x8+1x10T Cu, Conexión de  tablero general a tableros independientes  (, cocina 1,2,3 y4, Tablero general iluminacio)  , Incluye accesorios y cable.</t>
  </si>
  <si>
    <t xml:space="preserve">SUMINISTRO E INSTALACION DE Caja metálica de Paso 40X40X20 </t>
  </si>
  <si>
    <t>6,10</t>
  </si>
  <si>
    <t>SUMINISTRO E INSTALACION DE Salida para bala led 18W de incrustar, Incluye cableado 2#12 Aislado + 1#12 Desnudo, incluye lámpara y todo lo necesario para su correcta instalación y accesorios  incluye conduit , Prom 6m</t>
  </si>
  <si>
    <t>6,11</t>
  </si>
  <si>
    <t>SUMINISTRO E INSTALACION DE Salida para luminaria bajo pergola, Incluye cableado 2#12 Aislado + 1#12 Desnudo, lámpara y todo lo necesario para su correcta instalación y accesorios,  incluye conduit, Prom 6m</t>
  </si>
  <si>
    <t>6,12</t>
  </si>
  <si>
    <t>SUMINISTRO E INSTALACION DE Salida para luminaria tipo tabaco para exterior, Incluye cableado 2#12 Aislado + 1#12 Desnudo, lámpara y todo lo necesario para su correcta instalación y accesorios,  incluye conduit, Prom 6m</t>
  </si>
  <si>
    <t>SUMINISTRO E INSTALACION DE Salida para luminaria hermetica led 2x18W (EMT), Incluye cableado 2#12 Aislado + 1#12 Desnudo, incluye lámpara y todo lo necesario para su correcta instalación y accesorios,  incluye conduit, Prom 6m</t>
  </si>
  <si>
    <t>SUMINISTRO E INSTALACION DE Salida para Luminaria de descolgar decorativa, Incluye cableado 2#12 Aislado + 1#12 Desnudo, Dos luminarias de descolgar   decorativas tejida a mano en mimbre y en bambu y todo lo necesario para su correcta instalación y accesorios  incluye conduit, , Prom 6m</t>
  </si>
  <si>
    <t>SUMINISTRO E INSTALACION DE Salida para luminaria con bateria de emergencia, Incluye cableado 2#12 Aislado + 1#12 Desnudo, incluye lampara y todo lo necesario para su correcta instalación y accesorios ,  incluye conduit, Prom 6m</t>
  </si>
  <si>
    <t>SUMINISTRO E INSTALACION DE Salida para sensor de presencia 360 grados, Incluye cableado 2#12 Aislado + 1#12 Desnudo, sensor y todo lo necesario para su correcta instalación y accesorios ,  incluye conduit, Prom 6m</t>
  </si>
  <si>
    <t>SUMINISTRO E INSTALACION DE Salida para Tomacorriente doble 1F GFCI con polo a tierra, Incluye cableado 2#12 Aislado + 1#12 Desnudo, incluye tomacorriente y todo lo necesario para su correcta instalación y accesorios, incluye conduit.  Prom 4m</t>
  </si>
  <si>
    <t>SUMINISTRO E INSTALACION DE Salida para Tomacorriente doble polo a tierra , Incluye cableado 2#12 Aislado + 1#12 Desnudo, incluye tomacorriente y todo lo necesario para su correcta instalación y accesorios,  incluye conduit, Prom 4m</t>
  </si>
  <si>
    <t>SUMINISTRO E INSTALACION DE Salida para  Tomacorriente doble para nevera , Incluye cableado 2#10 Aislado + 1#10 Desnudo, incluye tomacorriente y todo lo necesario para su correcta instalación y accesorios,  incluye conduit, Prom 10m</t>
  </si>
  <si>
    <t>6,20</t>
  </si>
  <si>
    <t>SUMINISTRO E INSTALACION DE Salida para  Tomacorriente doble para hornos micro ondas , Incluye cableado 2#10 Aislado + 1#10 Desnudo, incluye tomacorriente y todo lo necesario para su correcta instalación y accesorios,  incluye conduit, Prom 10m</t>
  </si>
  <si>
    <t>SUMINISTRO E INSTALACION DE Salida para  Tomacorriente doble polo a tierra  Toma regulada , Incluye cableado 2#12 Aislado + 1#12 Desnudo, incluye tomacorriente y todo lo necesario para su correcta instalación y accesorios,  incluye conduit, Prom 4m</t>
  </si>
  <si>
    <t>SUMINISTRO E INSTALACION DE Salida para Secador de mano (en tubo de 3/4" y cable 2#10+10T Cu) , Incluye todo lo necesario para su correcta instalación y accesorios, incluye conduit, Prom 4m, no incluye secador</t>
  </si>
  <si>
    <t>SUMINISTRO E INSTALACION DE SALIDA ELECTRICA EN TUBERIA SCH 40 3/4" EN CABLE 2#12+1#12T Cu PARA SENSOR DE SANITARIO, INCLUYE FLUXOMETRO SENSOR SANITARIO</t>
  </si>
  <si>
    <t>6,24</t>
  </si>
  <si>
    <t>SUMINISTRO E INSTALACION DE ACOMETIDA ELECTRICA EN TUBERIA EMT 1Ø1-1/4",  en  3#8+8+10T Cu, Conexión de  tablero general a tableros independientes , Incluye accesorios y cable.  USO GENERAL</t>
  </si>
  <si>
    <t>SUMINISTRO E INSTALACION DE Salida electrica  en tuberia sch 40 para  Interruptor Sencillo,  Incluye cableado 2#12 Aislado + 1#12 Desnudo, aparato y todo lo necesario para su correcta instalación, Prom 4m</t>
  </si>
  <si>
    <t>SUMINISTRO E INSTALACION DE Salida electrica  en tuberia sch 40 para  Interruptor Doble  , Incluye cableado 3#12 Aislado + 1#12 Desnudo, aparato y todo lo necesario para su correcta instalación, Prom 4m</t>
  </si>
  <si>
    <t>BANCO DE DUCTO TIPO NORMA CODENSA CS 207 - Para Canalización de 2 Ø 3" Tipo TDP- ZONA VERDE (Incluye excavación, base en arena de peña, relleno con tierra de la excavación compactada en capas de 15 cm, banda plástica, empradización y retiro de material sobrante de la excavación a botadero).</t>
  </si>
  <si>
    <t>SUMINISTRO E INSTALACION DE BANDEJA TIPO MALLA DE 80X200 mm  ACABADO ELECTROZINCADO, Bandeja con malla de varillas de acero electrosoldadas. INCLUYE ACCESORIOS DE FIJACIÓN Y TODO LO NECESARIO PARA SU CORRECTO  FUNCIONAMIENTO</t>
  </si>
  <si>
    <t xml:space="preserve">DUCTO PARA CAMBIO DE CIRCUITO PVC SUBTERRANEO A TUBO IMC DE 3” Norma Codensa AE 238  INCLUYE EXCAVACION Y TODO LO NECESARIO OARA SU CORRECTO FUNCIONAMIENTO </t>
  </si>
  <si>
    <t>6,30</t>
  </si>
  <si>
    <t>SUMINISTRO E INSTLACIÓN DE PROTECCIONES PARA CONEXIÓN EN TABLERO GENERAL DE SUBESTACIÓN EXISTENTE (BREAKER INDUSTRIAL DE 350 A. Y BREAKER INDUSTRIAL DE 50 A.)</t>
  </si>
  <si>
    <t xml:space="preserve">SUMINISTRO E INSTALACION DE ACOMETIDA ELECTRICA TRIFASICA (3#8+8+10T)  COBRE.  Conexión de  tablero general a tablero Bombas Tratamiento y T. Bombas Potable , Incluye accesorios y cable. </t>
  </si>
  <si>
    <t>6,32</t>
  </si>
  <si>
    <t>BANCO DE DUCTO TIPO NORMA CODENSA CS 207 - Para Canalización de 2 Ø 2" y  1 Ø 1-1/4" Tipo TDP- ZONA VERDE (Incluye excavación, base en arena de peña, relleno con tierra de la excavación compactada en capas de 15 cm, banda plástica, empradización y retiro de material sobrante de la excavación a botadero).</t>
  </si>
  <si>
    <t xml:space="preserve">SUMINISTRO E INSTALACION DE ACOMETIDA ELECTRICA TRIFASICA (3#1/0+1#2+1#4T) COBRE.  Conexión de  tablero general a tablero RCI , Incluye accesorios y cable. </t>
  </si>
  <si>
    <t>SUMINISTRO E INSTALACION DE TABLERO DE CONTROL CON MANIOBRA PARA BOMBA PRINCIPAL DE EQUIPO CONTRA INCENDIO, CON ARRANQUE ESTRELLA- TRIÁNGULO TRIFÁSICO A 220V DE 75 HP. CERTIFICADO RETIE - TABLERO DE CONTROL CON MANIOBRA PARA BOMBA JOCKEY DE EQUIPO CONTRA INCENDIO, CON ARRANQUE DIRECTO TRIFÁSICO A 220V DE 3 HP - MANÓMETROS PARA INDICACIÓN DE PRESIÓN EN GLICERINA -  PRESOSTATOS SWITCH DE PRESIÓN PARA ENCENDIDO Y APAGADO DE EQUIPO - CONTROLADOR CERTIFICADO PARA EQUIPO CONTRA INCENDIOS Y TRANSFERENCIA AUTOMATICA CON BASE EN CONTACTORES EN 100 A. AC3</t>
  </si>
  <si>
    <t>SUMINISTRO E INSTALACION DE TABLERO DE CONTROL CON VARIADORES DE VELOCIDAD (VARIADOR POR BOMBA) PARA DOS BOMBAS DE 3HP TRIFÁSICAS A 220V, ALTERNANCIA AUTOMÁTICA. (TABLERO PARA EQUIPO DE PRESION DIFERENCIAL PARA SUMINISTRO DE AGUA POTABLE)</t>
  </si>
  <si>
    <t>SUMINISTRO E INSTALACION DE TABLERO DE CONTROL CON ARRANQUE DIRECTO PARA DOS BOMBAS DE 3HP CON MOTOR TRIFÁSICO A 220V. (TABLERO PARA EQUIPO DE PRESION DIFERENCIAL PARA TRATAMIENTO)</t>
  </si>
  <si>
    <t>SUMINISTRO E INSTALACION DE BOLARDO LED DE 80 CM CON PANEL SOLAR PARA CONTORNO DE RESTAURANTE</t>
  </si>
  <si>
    <t>SUMINISTRO E INTALACION DE TABLERO DE CONTROL ILUMINACION C.I RESTAURANTE PRIMER PISO, Incluye caja metalica, interruptores de codillos, elementos de soporte y derivacion para interruptores y demas elementos para correcto fucionamiento)</t>
  </si>
  <si>
    <t>SUMINISTRO E INSTALACION DE ACOMETIDA ELECTRICA TRIFASICA 3x(3#4/0+4/0+2/0T Cu) COBRE. Incluye todo lo necesario para su correcta instalación y funcionamiento.</t>
  </si>
  <si>
    <t xml:space="preserve">INSTALACIONES RED DE VOZ , DATOS Y DETECCION </t>
  </si>
  <si>
    <t>COMUNICACIONES</t>
  </si>
  <si>
    <t>SUMINISTRO E INSTALACION DE GABINETE DE COMUNICACIONES TIPO RACK DE 19 UNIDADES CON ORGANIZADORES , Incluye accesorios y todo lo necesario para su correcta instalación</t>
  </si>
  <si>
    <t>SUMINISTRO E INSTALACION SALIDA DATOS DOBLE Incluye: cable utp cat 6a, face plate, jack, ponchado y demás accesorios necesarios para su correcta instalación y funcionamiento. Instalados por instalador autorizado y certificado por el fabricante COMSCO. Prom 15m</t>
  </si>
  <si>
    <t>SUMINISTRO E INSTALACION DE SALIDA ACCESS POINT. Incluye  accesorios y  todo lo necesario para su correcta instalación.</t>
  </si>
  <si>
    <t>SUMINISTRO E INSTALACION DE CABLE UTP CATEGORIA 6A . Incluye  accesorios y  todo lo necesario para su correcta instalación.</t>
  </si>
  <si>
    <t>SUMINISTRO E INSTALACION DE BANDEJA DE COMUNICACIONES DE 20X8CM TIPO MALLA. Incluye  accesorios y  todo lo necesario para su correcta instalación.</t>
  </si>
  <si>
    <t>SUMINISTRO Y PUESTA EN FUNCIONAMIENTO DE PATCH PANEL DE  24 PUERTOS, Categoría 6A UTP, 10G. INCLUYE ACCESORIOS DE FIJACIÓN Y TODO LO NECESARIO PARA SU CORRECTO FUNCIONAMIENTO. (debe ser compatible con los sistemas actuales de la UMNG)</t>
  </si>
  <si>
    <t>SUMINISTRO E INSTALACION DE ORGANIZADOR 80X80</t>
  </si>
  <si>
    <t>SUMINISTRO E INSTALACION DE PATCH CORD CAT 6A BLINDADO DE 1,5 MTS AZUL AMP, incluye accesorios y todo lo necesario para su correcta instalación</t>
  </si>
  <si>
    <t xml:space="preserve">SUMINISTRO E INSTALACION DE MULTITOMA PDU CERTIF  incluye accesorios y todo lo necesario para su correcta instalaciónICADA PARA RACK </t>
  </si>
  <si>
    <t>7,10</t>
  </si>
  <si>
    <t>SUMINISTRO E INSTALACION PARA VENTILADOR PARA RACK ncluye accesorios y todo lo necesario para su correcta instalación</t>
  </si>
  <si>
    <t>SUMINISTRO  E INSTALACION DE LA UPS DE 3KVA 110V  Incluye accesorios y todo lo necesario para su correcta instalación</t>
  </si>
  <si>
    <t>CERTIFICACIÓN DE PUNTOS DE CABLEADO. Categoría 6 o 6A e informe impreso, validando el cumplimiento de las características dispuestas por el fabricante y los mínimos dispuestos en el documento de especificaciones técnicas. (La certificación debe ser realizada con el equipo debidamente calibrado)</t>
  </si>
  <si>
    <t>CCTV</t>
  </si>
  <si>
    <t>SUMINISTRO E INSTALACION DE SALIDA CAMARA DE VIGILACIA INTERIOR (NO INCLUYE CAMARA).Incluye  accesorios y  todo lo necesario para su correcta instalación.</t>
  </si>
  <si>
    <t>SUMINISTRO E INSTALACION DE SALIDA CAMARA DE VIGILACIA EXTERIOR (NO INCLUYE CAMARA).Incluye  accesorios y  todo lo necesario para su correcta instalación.</t>
  </si>
  <si>
    <t>SUMINISTRO E INSTALACION DE CABLE UTP CATEGORIA 6A .Incluye  accesorios y  todo lo necesario para su correcta instalación.</t>
  </si>
  <si>
    <t>SUMINISTRO E INSTALACION DE CAMARA DE VIGILACIA INTERIOR. Incluye  accesorios y  todo lo necesario para su correcta instalación.</t>
  </si>
  <si>
    <t>SUMINISTRO E INSTALACION DE CAMARA DE VIGILACIA EXTERIOR . Incluye  accesorios y  todo lo necesario para su correcta instalación.</t>
  </si>
  <si>
    <t>SISTEMA DE DETECCIÓN</t>
  </si>
  <si>
    <t>7,19</t>
  </si>
  <si>
    <t>SUMINISTRO E INSTALACION DE DETECTOR DE HUMO. Incluye  accesorios y  todo lo necesario para su correcta instalación.</t>
  </si>
  <si>
    <t>UN</t>
  </si>
  <si>
    <t>7,20</t>
  </si>
  <si>
    <t>SUMINISTRO E INSTALACION DE DISPOSITIVO DE ALARMA (SIRENA + ESTROBO) . Incluye  accesorios y  todo lo necesario para su correcta instalación.</t>
  </si>
  <si>
    <t>7,21</t>
  </si>
  <si>
    <t>SUMINISTRO, INSTALACIÓN, CONFIGURACIÓN Y PUESTA EN FUNCIONAMIENTO DE DETECTOR DE TEMPERATURA DE 135ºF PARA MONTAJE INTERIOR VERTICAL, PARA AMBIENTE CLASIFICADO UL S639, SELLADO HERMÉTICAMENTE.  SALIDA DE CONTACTO.  INCLUYE TODOS LOS ELEMENTOS NECESARIOS PARA SU CORRECTA INSTALACIÓN Y FUNCIONAMIENTO.</t>
  </si>
  <si>
    <t>7,22</t>
  </si>
  <si>
    <t>SUMINISTRO E INSTALACION DE PANEL DE CONTROL . Incluye  accesorios y  todo lo necesario para su correcta instalación.</t>
  </si>
  <si>
    <t>7,23</t>
  </si>
  <si>
    <t>SUMINISTRO E INSTALACION DE TUBERÍA 3/4 EMT Y CABLE 2X18 FPLR4  y  . Incluye  accesorios y  todo lo necesario para su correcta instalación.</t>
  </si>
  <si>
    <t>7,24</t>
  </si>
  <si>
    <t>SALIDA SISTEMA DETECCIÓN DE INCENDIOS, EMT 3/4" Prom 8m</t>
  </si>
  <si>
    <t>7,25</t>
  </si>
  <si>
    <t>SUMINISTRO E INSTALACIÓN DE ESTACIÓN MANUAL, ACCIÓN DOBLE DIRECCIONABLE</t>
  </si>
  <si>
    <t>INSTALACIONES DE GAS</t>
  </si>
  <si>
    <t>SUMINISTRO E INSTALACION DE TUBERIA DE COBRE L 1 1/4" COLGANTE. Incluye todo lo necesario para su correcta instalación,accesorios en cobre, fijaciones, regatas y resane de estas mismas donde se requiera.</t>
  </si>
  <si>
    <t>SUMINISTRO E INSTALACION DE TUBERIA DE COBRE L 1" COLGANTE. Incluye todo lo necesario para su correcta instalación,accesorios en cobre, fijaciones, regatas y resane de estas mismas donde se requiera .</t>
  </si>
  <si>
    <t>SUMINISTRO E INSTALACION DE TUBERIA DE COBRE L 3/4" COLGANTE. Incluye todo lo necesario para su correcta instalación,accesorios en cobre, regatas, resane y afinado de piso  mismas donde se requiera .</t>
  </si>
  <si>
    <t>SUMINISTRO E INSTALACION DE TUBERIA DE COBRE L 3/4" ENTERRADA. Incluye todo lo necesario para su correcta instalación,accesorios en cobre, fijaciones, regatas y resane de estas mismas donde se requiera.</t>
  </si>
  <si>
    <t>SUMINISTRO E INSTALACION DE REGISTRO GAS BOLA Ø=¾". Incluye todo lo necesario para su correcta instalación,accesorios en cobre, fijaciones, regatas y resane de estas mismas donde se requiera.</t>
  </si>
  <si>
    <t>SUMINISTRO E INSTALACION DE PLAQUETAS DE IDENTIFICACIÓN.  Incluye accesorios y  todo lo necesario para su correcta instalación</t>
  </si>
  <si>
    <t>REGULADOR ASOCIADO SIN VENTEO, CAUDAL (2 -5 M3/H) (Incluye universal y accesorios para su correcto funcionamiento) =&gt; REGULADOR GAS NATURAL - SEGUNDA ETAPA - DESDE 4,2 HASTA 12,5 M³/H GN - [INPUT CONNECTOR] 3/4 NPT H - [OUTPUT CONNECTOR] 3/4 NPT H - [MIN.INTEL PRESSURE] 1.7BAR (25PSI) - [MAX.INTEL PRESSURE] 4BAR (60PSI) - [OUTLET PRESSURE] 23 MBAR - [SAFETY] VALVULA DE ALIVIO -  [NOMINAL CAPACITY] 10,4 M3(S)/H GN - [FLOW CAPACITY] 9.03M3(S)/H GN.</t>
  </si>
  <si>
    <t>SUMINISTRO E INSTALACION DE PUNTO DE GAS ( Desde codo de derivación hasta el punto de conexión) .  Incluye accesorios y  todo lo necesario para su correcta instalación</t>
  </si>
  <si>
    <t>MUROS Y PAÑETES</t>
  </si>
  <si>
    <t>MURO LADRILLO FACHADA Prensado Macizo GRAN FORMATO TIERRA (39 x 11,5 x 5.5 cm.) Arcilla (Incluye  grafil 5 mm.)Incluye Anclajes perforación, adhesivo epoxico y LAVADA DE FACHADA E HIDROFUGADO</t>
  </si>
  <si>
    <t>MURO EN BLOQUE Concreto arquitectónico Color Gris. Dim:14*19*39 cm (Incluye grouting y refuerzo)Anclajes perforación y adhesivo epóxico y transporte.</t>
  </si>
  <si>
    <t>MURO EN BLOQUE Nº4  Arcilla 33*23*9 cm.  Incluye grafil 5 mm.Anclajes perforación y adhesivo epoxico</t>
  </si>
  <si>
    <t>PAÑETE LISO MUROS 1:3  INTERIOR  ( Incluye filos y dilataciones ).</t>
  </si>
  <si>
    <t xml:space="preserve">PAÑETE LISO MUROS 1:3  INTERIOR Impermeabilizado ( Incluye filos y dilataciones ). PARA BAÑOS Y CUARTO FRIO </t>
  </si>
  <si>
    <t xml:space="preserve">DOVELAS EN CONCRETO FLUIDO (GROUTING) 21 Mpa. Incluye refuerzo </t>
  </si>
  <si>
    <t>ALFAJIAS EN CONCRETO 2.500 psi a=0.25 m  e= 0.07m Para ventanas  (incluye refuerzo y Formaleta )</t>
  </si>
  <si>
    <t xml:space="preserve">ALFAJIAS  Y  CORTAVIENTOS EN CONCRETO 2.500 psi a=0.30m, e= 0.07m  VERTICAL Para ventanas  (incluye refuerzo y Formaleta ) </t>
  </si>
  <si>
    <t>DINTELES EN CONCRETO   17.5 MPa - (2500 PSI) INC. REFUERZO</t>
  </si>
  <si>
    <t xml:space="preserve">m3 </t>
  </si>
  <si>
    <t>9,10</t>
  </si>
  <si>
    <t xml:space="preserve">FACHALETA MURO LADRILLO FACHADA Prensado Macizo GRAN FORMATO TIERRA (39 x 11,5 x 5.5 cm.) Arcilla (Incluye  pegante de alto desempeño) para columnas, muro pantallas , vigas aereas </t>
  </si>
  <si>
    <t>HILADA DE REMATE CON LADRILLO FACHADA Prensado Macizo GRAN FORMATO TIERRA (39 x 11,5 x 5.5 cm.) Incluye Anclajes perforación y adhesivo epoxico</t>
  </si>
  <si>
    <t xml:space="preserve">PISOS Y ENCHAPES </t>
  </si>
  <si>
    <t>ALISTADO EN PISOS MORTERO 1:4. e= 3cm.</t>
  </si>
  <si>
    <t xml:space="preserve">SUMINISTRO E INSTALACION DE PISO en recubrimiento autonivelante para suelos, de tres componentes predosificados de poliuretano híbrido (SISTEMA URETANO CEMENTO ) ESPESOR 6 MM  INCLUYE MEDIA CAÑA FABRICADA EN MORTERO DE mismas caracteristicas Y SE REVISTE EN PASTA EPOXICA CON ACABADO EN poliuretano  INCLUYE TRATAMIENTO  A LA PLACA PARA GENERAR UNA CORRECTA SUPERFICIE ADHERENTE </t>
  </si>
  <si>
    <t xml:space="preserve">MEDIA CAÑA EN MORTERO DE POLIURETANO CEMENTO Y SE REVISTE EN PASTA EPOXICA CON ACABADO EN poliuretano ( SISTEMA URETANO CEMENTO ) </t>
  </si>
  <si>
    <t xml:space="preserve">SUMINISTRO E INSTALACION DE PORCELANATO PARA FACHADAS igual a existente de 46.1cm x 46.1cm  (para portico de ingreso) O SIMILAR </t>
  </si>
  <si>
    <t>SUMINISTRO E INSTALACION DE PISO CERAMICA TIPO PIZARRA NEGRA 60X30X6-9 mm Natural o Similar.  (Incluye boquilla  y mortero de pega)</t>
  </si>
  <si>
    <t xml:space="preserve">GUARDAESCOBA CERAMICA PISO PIZARRA NATURAL o Similar. (Incluye boquilla y mortero de pega.)   </t>
  </si>
  <si>
    <t xml:space="preserve">ALISTADO PISOS Mortero 1:4  Impermeabilizado e= 0.03 m ( Para baños y terraza) </t>
  </si>
  <si>
    <t xml:space="preserve">ALISTADO PISOS Mortero 1:4  Impermeabilizado e= 0.04 m ( ParaCubiertas hexagonales) </t>
  </si>
  <si>
    <t xml:space="preserve">SUMINISTRO E INSTALACION DE ENCHAPE Pared Blanco de primera calidad Cara Única 30x60. Para Baños </t>
  </si>
  <si>
    <t>10.10</t>
  </si>
  <si>
    <t xml:space="preserve">BOCAPUERTA EN GRANITO COLOR SEGÚN DISEÑO, FUNDIDO EN SITIO ancho=0,15 m; e=5 mm (Incluye destroncada, pulida y brillada + dilataciones en bronce y mortero de nivelación) ( Separar espacios ) </t>
  </si>
  <si>
    <t>SUMINISTRO E INSTALACION DE ENCHAPE PISO baldosa de 33,8x33,8 antidezlizante calidad primera. Para Baños vestier y cuarto internet</t>
  </si>
  <si>
    <t xml:space="preserve">ACABADOS Y PINTURAS </t>
  </si>
  <si>
    <t>ESTUCO Y PINTURA  Acrilica para exteriores (5 años)  3 MANOS Fachadas (Incluye estuco, 1 mano en pintura tipo 2 y dos manos en pintura  Acrilica para exteriores (5 años) , filos y dilataciones). Color según diseño. PARA PLACA DE PORTICO DE INGRESO</t>
  </si>
  <si>
    <t xml:space="preserve">ESTUCO Y VINILO 3 MANOS Sobre Muro Interior (Incluye estuco, 1 mano en pintura tipo 2  y dos manos en pintura tipo 1, filos y dilataciones). </t>
  </si>
  <si>
    <t xml:space="preserve">CIELORASO METALICO RA,Tipo Tile Lay - In  perforado  o equivalente.Dimensiones 0.609x0.609m. Incluye perfileria autoensamble y ángulo perimetral.PARA COCINAS DE RESTAURANTE, BAÑOS </t>
  </si>
  <si>
    <t>PINTURA PARA ESTRUCTURA METALICA A LA VISTA  BAJO PLACA DE ALTA RESISTENCIA ( incluye 2 manos en  pintura epoxic)a poliamida</t>
  </si>
  <si>
    <t>SUMINISTRO E INSTALACION DE SEÑALIZACION DE ESPACIOS Y EVACUACION EN ACRILICO CON SISTEMA BRAILLE, SEGÚN DISEÑO</t>
  </si>
  <si>
    <t xml:space="preserve"> APARATOS SANTARIO </t>
  </si>
  <si>
    <t>SUMINISTRO E INSTALACIÓN DE TAZA institucional de alta eficiencia con entrada superior y alta capacidad de descarga color blanco, para sensor, No incluye sensor.</t>
  </si>
  <si>
    <t>SUMINISTRO E INSTALACIÓN DE LAVAMANOS INSTITUCIONAL DE INCRUSTAR BLANCO. (Incluye   GRIFERIA ANTIVANDALICA LAVAMANOS DE EMPOTRAR CON GRIFERIA ANTIVANDALICA, PICO DE SEGURIDAD. incluye sifón desague, conector plastico flexible y todo lo necesario para su instacion).</t>
  </si>
  <si>
    <t>SUMINISTRO E INSTALACIÓN DE LAVAMANOS DE COLGAR INSTITUCIONAL PARA BAÑO DE PERSONAS CON MOVILIDAD REDUCIDA BLANCO. INCLUYE GRIFERIA ANTIVANDALICA PUSH PICO DE SEGURIDAD. incluye sifón desagüeconector plastico flexible y todo lo necesario para su instacion).</t>
  </si>
  <si>
    <t xml:space="preserve">SUMINISTRO E INSTALACIÓN DE ORINAL INSTITUCIONAL DE ENTRADA SUPERIOR COLOR BLANCO, para sensor. Incluye accesorios, No incluye sensor. </t>
  </si>
  <si>
    <t xml:space="preserve">SUMINISTRO E INSTALACIÓN DE BARRA DISCAPACITADOS ABATIBLE 60 X30X19  EN  ACERO INOXIDABLE SATINADO INCLUYE TODOS LOS ELEMENTOS DE FIJACION </t>
  </si>
  <si>
    <t xml:space="preserve">SUMINISTRO E INSTALACIÓN DE BARRA DISCAPACITADOS LONG 0,60  EN  ACERO INOXIDABLE SATINADO INCLUYE TODOS LOS ELEMENTOS DE FIJACION </t>
  </si>
  <si>
    <t xml:space="preserve">SUMINISTRO E INSTALACIÓN DE SANITARIO PARA PERSONAS CON MOVILIDAD REDUCIDA INSTITUCIONAL BLANCA. Incluye todos los accesorios necesarios para su correcta instalación. Debe cumplir norma ADA </t>
  </si>
  <si>
    <t>SUMINISTRO E INSTALACIÓN DE COMBO SANITARIO Color Blanco (Incluye sanitario de bajo consumo 4.8, lavamanos de pedestal, griferia sencilla).</t>
  </si>
  <si>
    <t>SUMINISTRO E INSTALACIÓN DE SECADOR ELECTRICO MANOS LIBRES CARCAZA ACERO INOXIDABLE BRILLANTE, RANGO DE DETENCION DE 10 A 30 cm AJUSTABLE, VELOCIDAD DE SALIDA DE AIRE AJUSTABLE DE 75 A 100 m/s. Voltaje / Frecuencia: 110 – 120 V, 50/60 Hz. Potencia: 350 – 700 Watts. Dimensiones: 20.5 cm x 28.7 cm x 18 cm. Tiempo de secado: 10 segundos. Tiempo de bloqueo: 60 segundos. Funcionamiento: Sensor infrarrojo LED automático. Nivel de sonido: 62.8 dB – 68,2 dB. Sensor ajustable: 5 a 33 cm. Acabado: Acero inoxidable. Tipo A&amp;A o equivalente.</t>
  </si>
  <si>
    <t>12.10</t>
  </si>
  <si>
    <t>SUMINISTRO E INSTALACION DE SISTEMA DE DESCARGA PARA SANITARIO-FLUXOMETRO CON SENSOR ELECTRICO</t>
  </si>
  <si>
    <t>12.11</t>
  </si>
  <si>
    <t>SUMINISTRO E INSTALACION DE SISTEMA DE DESCARGA PARA ORINAL-FLUXOMETRO CON SENSOR ELECTRICO</t>
  </si>
  <si>
    <t>12.12</t>
  </si>
  <si>
    <t xml:space="preserve">SUMINISTRO E INSTALACIÓN DE ESPEJO   4 mm. Biselado y Pulido cuatro lados. Flotante  (Suministro e instalación incluyendo los elementos de fijación al muro). PARA BAÑOS </t>
  </si>
  <si>
    <t>12.13</t>
  </si>
  <si>
    <t>SUMINISTRO E INSTALACIÓN DE ESPEJO INCLINADO  10 GRADOS  MAX. PARA DISCAPACITADOS,   vidrio 4  mm, marco en acero inoxidable esquinas soldadas y pulidas.Según detalle. Grado</t>
  </si>
  <si>
    <t>12.14</t>
  </si>
  <si>
    <t xml:space="preserve">SUMINISTRO E INSTALACIÓN MESON EN CONCRETO EN GRANITO BLANCO INCLUYE PULIMIENTO  Ancho:0.60 m. e=0.10m  Instalado con SOPORTES METALICOS (Suministro e instalación con soportes metálicos anclado, pulido y brillado). PARA BATERIA DE BAÑOS </t>
  </si>
  <si>
    <t>12.15</t>
  </si>
  <si>
    <t xml:space="preserve">MESON EN MARMOL NEGRO Ancho:0.60 m.  Instalado con SOPORTES METALICOS (Suministro e instalación con soportes metálicos anclado, pulido y brillado). PARA COCINAS RESTAURANTE </t>
  </si>
  <si>
    <t>RED CONTRA INCENDIOS</t>
  </si>
  <si>
    <t xml:space="preserve">SUMINISTRO E INSTALACION DE EXTINTOR PORTATIL FUEGO TIPO K 2.5 GAL.  UL </t>
  </si>
  <si>
    <t>SUMINISTRO E INSTALACION DE EXTINTOR PORTATIL CO2 10LB UL</t>
  </si>
  <si>
    <t>SUMINISTRO E INSTALACION DE ESTACION DE MANGUERA CLASE III SALIDA 2 1/2" Y MANGUERA 1 1/2" (INCLUE VRP)</t>
  </si>
  <si>
    <t>SUMINISTRO E INSTALACION DE CONEXION SIAMESA 4" X 2 BOCAS  2 1 /2"</t>
  </si>
  <si>
    <t>SUMINISTRO E INSTALACION CHEQUE UL FM 4"</t>
  </si>
  <si>
    <t>SUMINISTRO E INSTALACION TUBERIA PVC C900 4" (INCLUYE ACCESORIOS HD Y RESTRICTORES)</t>
  </si>
  <si>
    <t>SUMINISTRO E INSTALACION TUBERIA ACERO AL CARBON 4" SCH 10 (INCLUYE ACCESORIOS RANURADOS Y ACOPLES)</t>
  </si>
  <si>
    <t>SUMINISTRO E INSTALACION TUBERIA ACERO AL CARBON 2 1/2" SCH 10 (INCLUYE ACCESORIOS RANURADOS Y ACOPLES)</t>
  </si>
  <si>
    <t xml:space="preserve">SUMINISTRO E INSTALACION TUBERIA  ACERO AL CARBON 2" SCH 10 (INCLUYE ACCESORIOS RANURADOS Y ACOPLES) </t>
  </si>
  <si>
    <t>13. 10</t>
  </si>
  <si>
    <t>SUMINISTRO E INSTALACION TUBERIA  ACERO AL CARBON 1 1/2" SCH 10 (INCLUYE ACCESORIOS RANURADOS Y ACOPLES)</t>
  </si>
  <si>
    <t>SUMINISTRO E INSTALACION TUBERIA ACERO AL CARBON 1 1/4" SCH 10 (INCLUYE ACCESORIOS RANURADOS Y ACOPLES)</t>
  </si>
  <si>
    <t>SUMINISTRO E INSTALACION TUBERIA ACERO AL CARBON 1" SCH 40 (INCLUYE ACCESORIOS ROSCADOS)</t>
  </si>
  <si>
    <t>SUMINISTRO E INSTALACION DE ROCIADOR AUTOMATICO K=5.6. QR TEMP ORDINARIA, CROMO CON ESCUDO</t>
  </si>
  <si>
    <t>SUMINISTRO E INSTALACION DE PUNTO ROCIADOR 1/2"</t>
  </si>
  <si>
    <t>SUMINISTRO E INSTALACIÓN DE PINTURA TUBERIA Y ACCESORIOS BAJO NORMA NFPA-13.</t>
  </si>
  <si>
    <t>SUMINISTRO E INSTALACION DE ESTACIÓN DE CONTROL PRUEBA Y DRENAJE ∅50mm</t>
  </si>
  <si>
    <t>CUBIERTA</t>
  </si>
  <si>
    <t>14.1</t>
  </si>
  <si>
    <t>SUMINISTRO E INSTALACION  DE MANTO ASFÁLTICO BICAPA 4MM CON CAPA SUPERIOR MINERALIZADA INCLUYE REFUERZO EN TRASLAPO</t>
  </si>
  <si>
    <t>14.2</t>
  </si>
  <si>
    <t xml:space="preserve">ANCLAJE EN LAMINA METALICA DE 0.30X0.50 MT, PARA ESTRUCTURA METALICA. Incluye todo lo necesario para su perfecta instalacion. ( Para terraza) </t>
  </si>
  <si>
    <t>14.3</t>
  </si>
  <si>
    <t>ESTRUCTURA EN PERFIL TUBULAR A500 GrB RECTANGULAR HSS_SQR (Incluye soldadura, anticorrosivo y esmalte)</t>
  </si>
  <si>
    <t>14.4</t>
  </si>
  <si>
    <t>ESTRUCTURA EN PERFIL TUBULAR RECTANGULAR TR 100X150X3MM (Incluye soldadura, anticorrosivo y esmalte)</t>
  </si>
  <si>
    <t>ESTRUCTURA EN PERFIL TUBULAR RECTANGULAR TR 50*100*3MM (Incluye soldadura, anticorrosivo y esmalte)</t>
  </si>
  <si>
    <t>ESTRUCTURA EN PERFIL TUBULAR RECTANGULAR TR 250*100*5MM (Incluye soldadura, anticorrosivo y esmalte)</t>
  </si>
  <si>
    <t>ESTRUCTURA EN PERFIL TUBULAR RECTANGULAR TR 150*100*4MM (Incluye soldadura, anticorrosivo y esmalte)</t>
  </si>
  <si>
    <t>ESTRUCTURA EN PERFIL TUBULAR RECTANGULAR TR 120*60*3MM (Incluye soldadura, anticorrosivo y esmalte)</t>
  </si>
  <si>
    <t>PLATINAS Y ANGULOS DE UNION ACERO A-572  ( Incluye soldadura, pernos, anticorrosivo y esmalte + proteccion antifuego e instalacion)</t>
  </si>
  <si>
    <t>14,10</t>
  </si>
  <si>
    <t>FLANCHE EN LAMINA GALVANIZADA Cal .20 d/ 0.30 m. (Suministro e instalación con wash primer + esmalte + anclaje a muro + sellador elástico monocomponen-te, de curado con humedad, con alta resistencia mecánica y química)</t>
  </si>
  <si>
    <t>SUMINISTRO E INSTALACIÓN DE MARQUESINA EN VIDRIO LAMINADO Y TEMPLADO 4+4 mm,   Incluye vidrio templado, película de seguridad y película de control solar, silicona gotero, pegue, elementos de fijación, así como el suministro de todos los accesorios requeridos para el correcto montaje y toda la silicona que sea requerida para garantizar una perfecta instalación. SEGÚN DETALLE.</t>
  </si>
  <si>
    <t>SUMINISTRO E INSTALACIÓN DE TEJA SIN TRASLAPO cal 24 , así como el suministro de todos los accesorios requeridos para el correcto montaje y toda la silicona que sea requerida para garantizar una perfecta instalación. SEGÚN DETALLE.</t>
  </si>
  <si>
    <t>SUMINISTRO E INSTALACIÓN DE CUBIERTA EN VIDRIO 8 MM, así como el suministro de todos los accesorios requeridos para el correcto montaje y toda la silicona que sea requerida para garantizar una perfecta instalación. SEGÚN DETALLE.</t>
  </si>
  <si>
    <t>SISTEMA PANELES SOLARES</t>
  </si>
  <si>
    <t>15.1</t>
  </si>
  <si>
    <t>SUMINISTRO, INSTALACIÓN Y PUESTA EN FUNCIONAMIENTO DE PANEL SOLAR FOTOVOLTAICO DE 540W.</t>
  </si>
  <si>
    <t>15.2</t>
  </si>
  <si>
    <t xml:space="preserve">SUMINISTRO, TRANSPORTE E INSTALACIÓN DE ESTRUCTURA DE SOPORTE EN ALUMINIO ANODIZADO, PARA PANELES SOLARES. </t>
  </si>
  <si>
    <t>15.3</t>
  </si>
  <si>
    <t>SUMINISTRO, TRANSPORTE E INSTALACIÓN DE INVERSORES DE 30KW - TRIFÁSICO 208/120V</t>
  </si>
  <si>
    <t>15.4</t>
  </si>
  <si>
    <t>TRÁMITES DE LEGALIZACIÓN ANTE EL OPERADOR DE RED</t>
  </si>
  <si>
    <t>15.5</t>
  </si>
  <si>
    <t>CERTIFICACIÓN RETIE ANTE ORGANISMO ACREDITADO ANTE EL ONAC</t>
  </si>
  <si>
    <t>15.6</t>
  </si>
  <si>
    <t>SUMINISTRO, TRANPORTE E INSTALACIÓN DE TABLEROS DE PROTECCIONES CERTIFICADOS PARA SISTEMA SOLAR</t>
  </si>
  <si>
    <t>15.7</t>
  </si>
  <si>
    <t>SUMINISTRO, TRANSPORTE E INSTALACIÓN DE CABLE SOLAR 4MM2 O 12 AWG, CON Chaqueta en material termoplástico 90°, PARA SOPORTAR EXTREMAS CONDICIONES AMBIENTALES, EN TUBO IMC 1,1/4"</t>
  </si>
  <si>
    <t>15.8</t>
  </si>
  <si>
    <t>SUMINISTRO, TRANSPORTE E INSTALACIÓN DE ACOMETIDA AC DESDE INVERSORES HASTA TABLERO DE INTERCONEXIÓN DE SISTEMA SOLAR, EN TUBO EMT 1,1/2" CON CABLETHHN/THWN-2 CT 3F (1/0 AWG Cu) + 1N (1/0 AWG Cu) + 1T (06 AWG Cu)</t>
  </si>
  <si>
    <t>CARPINTERIA METALICA Y EN ALUMINIO</t>
  </si>
  <si>
    <t>16.1</t>
  </si>
  <si>
    <t>FACHADA DOBLE EN ESTRUCTURA METALICA Y MODULOS EN VIDRIO 8mm , Natural y con pelicula de colores SEGÚN DISEÑO</t>
  </si>
  <si>
    <t>16.2</t>
  </si>
  <si>
    <t>PUERTA METALICA Lámina Cold Rolled Cal. 18 Tipo PANEL con MARCO SENCILLO ( Incluye anticorrosivo + pintura ELECTROSTATICA + marco cold rolled cal. 18 cargados en concreto). Incluye el suministro de todos los accesorios requeridos para el correcto montaje,chapa manija  plana . (Suministro e Instalación).  PUERTA 1</t>
  </si>
  <si>
    <t>16.3</t>
  </si>
  <si>
    <t>PUERTA EN ALUMINIO ANODIZADO MATE NATURAL. VIDRIO LAMINADO 8 mm  CON PELICULA  VINILO AZUL DOBLE CARA , SEGUN PLANOS. SEGÚN DETALLE  Incluyen el suministro de todos los accesorios requeridos para el correcto montaje,  chapa manija  plana PUERTA 2</t>
  </si>
  <si>
    <t>16.4</t>
  </si>
  <si>
    <t>PUERTA METALICA DOBLE Lámina Cold Rolled Cal. 18 Tipo PANEL con MARCO MONTANTE . ( Incluye anticorrosivo + pintura ESMALTE + marco cold rolled cal. 18 cargados en concreto). Incluye el suministro de todos los accesorios requeridos para el correcto montaje. (Suministro e Instalación).CERRADURA Y MANIJAS . Según detalle. P3</t>
  </si>
  <si>
    <t>SUMINISTRO E INSTALACIÓN DE PUERTA CON PERSIANA DE VENTILACIÓN EN ALUMINIO ANODIZADO CRUDO MATE manija cromada y  cerradura PLANA, marco en aluminio anodizado color crudo mate, incluye todos los accesorios para su correcto montaje. (Segun detalle) P5-P8</t>
  </si>
  <si>
    <t>SUMINISTRO E INSTALACIÓN DE PUERTA ANTIPANICO SENCILLA, incluye 1 hoja en lamina C.R cal. 18, marco en lamina C.R cal. 18 anclado y cargado en concreto, refuezo omega en cal. 18, 2 cerraduras antipanico importada y certificada norma UL, manija externa en aluminio pintado con 3 llaves, 3 bisagras de 4" x 1" con rodamiento cromado de 0.5, empaque intumescente norma UL en el contorno del marco para mayor hermeticidad, aislante termico, en lana mineral de roca volcanica, 2 brazos hidraulicos norma UL, terminada en pintura electrostatica color gris plata.Incluye transporte. P 10</t>
  </si>
  <si>
    <t xml:space="preserve">SUMININISTRO E INSTALACION DE DIVISION DE BAÑOS EN VIDRO DE 8 MM  Y PELICULA VINILO DE COLORES POR LAS DOS CARAS ESTRUTURA DE APOYO  Cal. 20. SISTEMA CON APOYO A PISO EN ACERO INOXIDABLE. Incluye marco, chapetas, refuerzos, pasador de cierre y platinas, manijas y cerradura de seguridad </t>
  </si>
  <si>
    <t>BARANDA ESCALERA.Pasamanos en tubo ø2" de acero inoxidable  + platina metálica de 4mm de espesor en acero acabado con wash primer anticorrosivo y pintura esmalte color negro o equivalente+ vidrio templado de 8mm incoloro + accesorios de anclaje y soportes.  SEGUN DETALLE. (Suministro e Instalación).</t>
  </si>
  <si>
    <t>BARANDA BALCON.Pasamanos en tubo ø2 " acero inoxidable + platina metálica de 2" X 1/8" de espesor en acero, acabado en pintura silver fox +3 travesaños en tubo ø1/2"acero inoxidable+ platina 1 x 1/8" + Platinas de fijacion a piso de 10 x10cm 1/8" acabado en pintura esmalte color silver fox + accesorios de anclaje y soportes.  SEGUN DETALLE. (Suministro e Instalación).</t>
  </si>
  <si>
    <t>16,10</t>
  </si>
  <si>
    <t xml:space="preserve">SUMINISTRO E INSTALACION DE FACHADA EN panel composite formado por dos láminas de aluminio unidas a un núcleo mineral,  incluye angulo de soporte  y sello de juntas , Color según diseño. Incluye accesorios ANGUK , anclaje. </t>
  </si>
  <si>
    <t>SUMINISTRO E INSTALACION DE PUERTA REJA CON PERFILES 50*150 mm CON MALLA ESLABONADA TRIPLE RIEL, SEGÚN DISEÑO, INCLUYE TODOS LOS ACCESORIOS NECESARIOS PARA SU INSTALACION Y CORRECTA PUESTA EN FUNCIONAMIENTO</t>
  </si>
  <si>
    <t>SUMINISTRO E INSTALACION VENTANAS DE UN MODULO CON MARCO EN ALUMINIO, VIDRIO 5MM Y REJILLA DE VENTILACIÓN GRADUABLE INTERNAMENTE. Incluye todo lo necesario para su correcta instalación V1</t>
  </si>
  <si>
    <t>SUMINISTRO E INSTALACION VENTANAS CON MARCO EN ALUMINIO, VIDRIO 5MM, DIVIDIDO EN TRES MODULOS, REJILLA DE VENTILACIÓN GRADUABLE INTERNAMENTE Y TRES VENTANILLAS CORREDIZAS SUPERIORES. Incluye todo lo necesario para su correcta instalación V3-V10</t>
  </si>
  <si>
    <t>SUMINISTRO E INSTALACION VENTANAS CON MARCO EN ALUMINIO, VIDRIO 5MM, DE 1 Y 2 DOS MODULOS, REJILLA DE VENTILACIÓN GRADUABLE INTERNAMENTE Y VENTANILLAS CORREDIZAS SUPERIORES. Incluye todo lo necesario para su correcta instalación V7-V8</t>
  </si>
  <si>
    <t>SUMINISTRO E INSTALACION REJILLA  DE VENTILACION EN ALUMINIO GRADUABLE INTERNAMENTE.  Incluye todo lo necesario para su correcta instalación V6</t>
  </si>
  <si>
    <t>SUMINISTRO E INSTALACION DE REPISA DE SOPORTE PARA HORNOS EN ACERO INOXIDABLE 304 CAL 18 CON MENSULA EN LOS EXTREMOS Y ANCHO DE 50CM</t>
  </si>
  <si>
    <t>SUMINISTRO E INSTALACION VENTANAS CON MARCO EN ALUMINIO, VIDRIO 5MM, DE 2 Y 3 DOS MODULOS, REJILLA DE VENTILACIÓN GRADUABLE INTERNAMENTE . Incluye todo lo necesario para su correcta instalación V2</t>
  </si>
  <si>
    <t>SUMINISTRO E INSTALACIÓN CELOSIA EN ALUMINIO ANODIZADO Color Natural (Incluye marco en perfileria 1/2"x1/2", operador y seguro integrado, paneles en lámina de aluminio . Incluye el suministro e instalación de todos los accesorios requeridos para el correcto montaje.n</t>
  </si>
  <si>
    <t>OBRAS EXTERIORES</t>
  </si>
  <si>
    <t>17.1</t>
  </si>
  <si>
    <t>RECEBO COMPACTADO AL 92% DEL PROCTOR MODIFICADO. - Para Anden peatonal.</t>
  </si>
  <si>
    <t>17.2</t>
  </si>
  <si>
    <t>SUMINISTRO E INSTALACIÓN DE PISO EN ADOQUIN DE ARCILLA  COLOR TURQUESA o equivalente h=6 cm, b=10 cm y L=20 cm,  (Incluye: mortero de nivelación y sello de arena emboquillado).</t>
  </si>
  <si>
    <t>17.3</t>
  </si>
  <si>
    <t>BORDILLO PREFABRICADO EN CONCRETO A-80, 20mm x 80mm x 35mm O SIMILAR. Incluye relleno en sub-base granular y mortero de ajuste o nivelación.</t>
  </si>
  <si>
    <t>17.4</t>
  </si>
  <si>
    <t>PLACA DE CONTRAPISO EN CONCRETO f'c = 28 Mpa. e=0,1m. Incluye formaleta, no incluye acero de refuerzo.</t>
  </si>
  <si>
    <t>17.5</t>
  </si>
  <si>
    <t>EMPRADIZACIÓN  (Incluye pasto kikuyo, mano de obra y tierra negra).</t>
  </si>
  <si>
    <t>17.6</t>
  </si>
  <si>
    <t>JARDINES EXTERIORES (Incluye plantas ornamentales 8 A 10 und, tierra negra y pradización ).</t>
  </si>
  <si>
    <t>17.7</t>
  </si>
  <si>
    <t xml:space="preserve">SUMINISTRO E INSTALACIÓN DE PIEDRA BOLA PARA DECORACIÓN EXTERIOR, TAMAÑO MEDIANO, RELLENO DE 10CM DE ESPESOR. - PARA JARDIN </t>
  </si>
  <si>
    <t>17.8</t>
  </si>
  <si>
    <t xml:space="preserve">SUMINISTRO DE TRITURADO DE PIEDRA, USO DECORATIVO TAMAÑO HOMOGENEO, COLORES GRIS, ROJO Y BLANCO, ESPESOR DE RELLENO DE 10cm. - según Diseño - PARA JARDIN </t>
  </si>
  <si>
    <t>17.9</t>
  </si>
  <si>
    <t xml:space="preserve">CERRAMIENTO EN CERCA VIVA EUGENIA AMARILLA </t>
  </si>
  <si>
    <t>17.10</t>
  </si>
  <si>
    <t>FABRICACIÓN, SUMINISTRO EN INSTALACIÓN DE ESCUDO UMNG . Fabricado en lámina galvanizada Cal.16. Anticorrosivo y esmalte color según diseño.Dimensiones 45x45cm.</t>
  </si>
  <si>
    <t>17.11</t>
  </si>
  <si>
    <t>FABRICACIÓN, SUMINISTRO E INSTALACIÓN DE LETRAS. Fabricadas en lámina galvanizada Cal.16. Anticorrosivo y esmalte color según diseño.Dimensiones 20x20cm.</t>
  </si>
  <si>
    <t>17.12</t>
  </si>
  <si>
    <t xml:space="preserve">Adecuacion y mantenimiento de areas afectadas, ( Zonas verdes y Zonas Duras) </t>
  </si>
  <si>
    <t>17.13</t>
  </si>
  <si>
    <t xml:space="preserve">MALLA ELECTROSOLDADA DE  6.5 MM  C/ 0.15, Para placa de entrepiso. Incluye suministro fijación e instalación. </t>
  </si>
  <si>
    <t>17.14</t>
  </si>
  <si>
    <t xml:space="preserve">TABLON DE GRES Liso 25 x 25 cm. Color Durazno, combinado con gravilla lavada (Incluye boquilla color y mortero de nivelación.) </t>
  </si>
  <si>
    <t>FABRICACION, SUMINISTRO E INSTALACION DE PETALO, con estructura tubular perfil circular, terminada en pintura esmalte gris, membrana en lona blanca y cuerda de amarre para su templado, incluye dado de cimentacion en concreto armado de minimo 4000 psi y micropilote de minimo 3 mts en concreto armado con canastilla en acero y placa de contrapiso sobre recebo comun compactado y piso terminado en gres antideslizante, incluye todo lo necesario para su correcta construccion, instalacion y puesta en funcionamiento.</t>
  </si>
  <si>
    <t xml:space="preserve">APANTALLAMIENTO </t>
  </si>
  <si>
    <t xml:space="preserve">Punta  varilla captadora 1.0 mts con base  </t>
  </si>
  <si>
    <t>Alambrón de Aluminio de  8 mm  de Diámetro</t>
  </si>
  <si>
    <t>Bajante en tubo EMT 1" con Alambrón de Aluminio de  8 mm  de Diámetro</t>
  </si>
  <si>
    <t>Línea de interconexión enterrada en el terreno en cable desnudo calibre Nº 2/0 Cobre y en contacto directo con este bajo el nivel del piso (mínimo 0.6 m). Aprox</t>
  </si>
  <si>
    <t>Suministro e instalación de Caja Para Camara de Inspeccion Puesta a Tierra 30 x 30 Con Tapa y con Varilla Cooper Weld de 5/8" x 2 40m de Cobre Macizo</t>
  </si>
  <si>
    <t>EQUIPOS</t>
  </si>
  <si>
    <r>
      <t xml:space="preserve">SUMINISTRO E INSTALACIÓN SISTEMA EXTRACCION </t>
    </r>
    <r>
      <rPr>
        <b/>
        <sz val="10"/>
        <color theme="1"/>
        <rFont val="Arial Narrow"/>
        <family val="2"/>
      </rPr>
      <t xml:space="preserve">COCINA </t>
    </r>
    <r>
      <rPr>
        <sz val="10"/>
        <color theme="1"/>
        <rFont val="Arial Narrow"/>
        <family val="2"/>
      </rPr>
      <t xml:space="preserve"> INCLUYE:CAMPANA EXTRACTORA MURAL 650x2550x500h EXTRACTOR  TH 200 2 HP TRIFASICO 4500 CFM 2” CA. CONDUCTOS Y ACCESORIOS PARA CAMPANA LAMINA GALVANIZADA CAL 18, ARRANCADOR M1/09/6.3-10, CABLE ENCAUCHETADO Y TODO LO NECESARIO PARA SU CORRECTA INSTALACION</t>
    </r>
  </si>
  <si>
    <r>
      <t xml:space="preserve">SUMINISTRO E INSTALACIÓN SISTEMA EXTRACCION </t>
    </r>
    <r>
      <rPr>
        <b/>
        <sz val="10"/>
        <color theme="1"/>
        <rFont val="Arial Narrow"/>
        <family val="2"/>
      </rPr>
      <t>COCINAS (1-4</t>
    </r>
    <r>
      <rPr>
        <sz val="10"/>
        <color theme="1"/>
        <rFont val="Arial Narrow"/>
        <family val="2"/>
      </rPr>
      <t>) Incluye: CAMPANA EXTRACTORA CENTRAL DE 1200x2330x500h   EXTRACTOR TH 180 1 HP TRIFASICO 2500 CFM 2” CA, CONDUCTOS Y ACCESORIOS PARA CAMPANA LAMINA GALVANIZADA CAL 18, 2 COMPUERTAS DE MANTENIMIENTO, ARRANCADOR DIRECTO, CABLE ENCAUCHETADO Y TODO LO NECESARIO PARA SU CORRECTA INSTALACION</t>
    </r>
  </si>
  <si>
    <t>ESTUFAS INDUSTRIALES DE 2 PUESTOS</t>
  </si>
  <si>
    <t>ESTUFAS INDUSTRIALES DE 4 PUESTOS</t>
  </si>
  <si>
    <t>LAVAPLATOS DE EMPOTRAR EN ACERO INOXIDABLE - Dimensiones 45 x 49 cm. (suministro e instalación)</t>
  </si>
  <si>
    <t xml:space="preserve">GRIFERIA PARA LAVAPLATOS SENCILLO PICO CISNE CROMO (Incluye Kit griferia)  ( incluye instalacion y todo lo necesario para su correcto funcionamiento)  </t>
  </si>
  <si>
    <t xml:space="preserve">Aviso luminico neoflex   altura 1 mts y long 2 mts,  incluye instalacion y todos los elementos necesarios para su correcto funcionamiento </t>
  </si>
  <si>
    <t>SUBESTACIÓN</t>
  </si>
  <si>
    <t>SUMINISTRO E INSTALACIÓN DE CAJA DE INSPECCIÓN PARA ALUMBRADO PÚBLICO Y ACOMETIDAS EN B.T. NORMA CODENSA CS-274 (Excavación en zona verde o zona dura, Base en recebo común, Placa en concreto, Ladrillo común, Placa de Identificación, Marco y Tapa). INCLUYE  TODO LO NECESARIO PARA SU CORRECTO FUNCIONAMIENTO.</t>
  </si>
  <si>
    <t>SUMINISTRO E INSTALACIÓN DE CAJA DE INSPECCIÓN SENCILLA PARA CANALIZACIÓN DE M.T. Y B.T. NORMA CODENSA CS-275 (Excavación en zona verde o zona dura, Base en recebo común, Placa en concreto, Ladrillo común, Placa de Identificación, Marco y Tapa). INCLUYE  TODO LO NECESARIO PARA SU CORRECTO FUNCIONAMIENTO.</t>
  </si>
  <si>
    <t>SUMINISTRO E INSTALACIÓN DE CAJA DE INSPECCIÓN DOBLE PARA CANALIZACIÓN DE M.T. Y B.T. NORMA CODENSA CS-276 (Excavación en zona verde o zona dura, Base en recebo común, Placa en concreto, Ladrillo común, Placa de Identificación, Marco y Tapa). INCLUYE  TODO LO NECESARIO PARA SU CORRECTO FUNCIONAMIENTO.</t>
  </si>
  <si>
    <t>BANCO DE DUCTO TIPO NORMA CODENSA CS 207 - Para Canalización de 2 Ø 2" Tipo DB- ZONA VERDE (Incluye excavación, base en arena de peña, relleno con tierra de la excavación compactada en capas de 15 cm, banda plástica, empradización y retiro de material sobrante de la excavación a botadero).</t>
  </si>
  <si>
    <t>M</t>
  </si>
  <si>
    <t>BANCO DE DUCTO TIPO NORMA CODENSA CS 217 - Para Canalización de 4 Ø 6" Tipo TDP - EN ZONA DURA (Incluye excavación, base en arena de peña, relleno Base Granular B-600, banda plástica y concreto para pavimento).</t>
  </si>
  <si>
    <t>BANCO DE DUCTO TIPO NORMA CODENSA CS 217 - Para Canalización de 4 Ø 6" Tipo TDP- ZONA VERDE (Incluye excavación, base en arena de peña, relleno Base Granular B-600, banda plástica y concreto para pavimento).</t>
  </si>
  <si>
    <t>SUMINISTRO E INSTALACIÓN DE ACOMETIDA 4H Al THW EN CABLE 3X6THW + 6THW (N). NO INCLUYE TERMINALES NI CONDULADO.</t>
  </si>
  <si>
    <t>SUMINISTRO E INSTALACIÓN DE ACOMETIDA 4H Cu THHN/THWN EN CABLE 3X4/0AWG + 4/0AWG. NO INCLUYE TERMINALES NI CONDULADO.</t>
  </si>
  <si>
    <t>SUMINISTRO E INSTALACIÓN DE ACOMETIDA 4H Cu THHN/THWN EN CABLE 3X8AWG + 8AWG. NO INCLUYE TERMINALES NI CONDULADO.</t>
  </si>
  <si>
    <t xml:space="preserve">SUMINISTRO E INSTALACIÓN DE TUBERIA CONDUIT PVC 1". </t>
  </si>
  <si>
    <t>SUMINISTRO E INSTALACIÓN DE TUBERIA CONDUIT PVC 2".</t>
  </si>
  <si>
    <t xml:space="preserve">SUMINISTRO E INSTALACIÓN DE TUBERIA CONDUIT PVC DB 3". </t>
  </si>
  <si>
    <t>SUMINISTRO E INSTALACIÓN DE TABLERO DE 12 CIRCUITOS 3F5H, CON PUERTA Y ESPACIO PARA TOTALIZADOR, BARRAJE PARA 200A BARRA NEUTRO Y BARRA TIERRA Calidad superior de marca reconocida y homologada por el CIDET</t>
  </si>
  <si>
    <t>SUMINISTRO E INSTALACIÓN INTERRUPTOR ENCHUFABLE 1X20A. Calidad superior de marca reconocida y homologada por el CIDET</t>
  </si>
  <si>
    <t>SALIDA ILUMINACION DESCOLGADA EN TUBERIA CONDUIT EMT 3/4", ALAMBRE No 12 AWG Prom 3 m</t>
  </si>
  <si>
    <t>SALIDA TOMACORRIENTE NORMAL DOBLE, POLO A TIERRA, 20A,125V. NEMA 5-20R, EN TUBERIA CONDUIT PVC 3/4", ALAMBRE No 12 AWG Prom 4m</t>
  </si>
  <si>
    <t xml:space="preserve">TRAMITES POR PARTE DE INGENIERO ELECTRICISTA ANTE OPERADOR DE RED LOCAL (O.R). INCLUYE TODAS Y CADA UNA DE LAS GESTIONES(solicitud y/o modificación de la factibilidad, ajuste y/o elaboración de planos y calculos de ser requerido de acuerdo a los requerimientos de la factibilidad), TRAMITES O ACIONES REQUERIDAS Y/O EXIGIDAS A QUE HAYA LUGAR A FIN DE PODER HACER USO DE LAS INSTALACIONES CON LA DEBIDA LEGALIZACION DEL SUMINISTRO DE ENERGIA ELECTRICA, TALES COMO AJUSTE DE PLANOS Y CALCULOS, ROTULACION, DE ACUERDO A LOS FORMAATOS OR, RADICACIÓN Y SEGUMIENTO A LA DOCUMENTACION, COORDINACION DE VISITAS Y GESTIONES ANTE EL O.R. </t>
  </si>
  <si>
    <t>SALIDA INTERRUPTOR SENCILLO EN TUBERIA CONDUIT EMT 3/4", ALAMBRE No 12 AWG. INCLUYE APARATO Prom 5 m</t>
  </si>
  <si>
    <t>DESMONTE DE TRANSFORMADOR DE POSTE TRIFASICO EXISTENTE CON GRUA</t>
  </si>
  <si>
    <t>SUMINISTRO, INSTALACIÓN Y PUESTA EN FUNCIONAMIENTO DE PLANTA ELECTRICA TIPO EN CABINA INSONORA CAPACIDAD NOMINAL DE 300 kVA , 60Hz, NIVEL DE RUIDO (1 METRO DE DISTANCIA &gt;75dB) Y OPERAR A (2600 msnm). Con Tablero de control digital, Amortiguadores de vibración, Tanque combustible incorporado en la base, Protección de sobre corriente en el tablero, Silenciador de escape residencial, Acople flexible, Cargador automático de baterías, Módulo de arranque automático, Sensor de bajo nivel de refrigerante, Precalentador de camisas, Gobernador electrónico, Manual de instrucciones y catálogos, Ficha Técnica de (motor y generador), Capacitación de manejo en la entrega y puesta en funcionamiento de la planta, Breaker termomagnético.  INCLUYE CERTIFICADO DE CONFORMIDAD DE PRODUCTO RETIE Y TODO LO NECESARIO PARA SU CORRECTO FUNCIONAMIENTO.</t>
  </si>
  <si>
    <t>SUMINISTRO, INSTALACIÓN Y PUESTA EN FUNCIONAMIENTO DE CABLE DE COBRE DESNUDO AWG No. 10. INCLUYE TODO LO NECESARIO PARA SU CORRECTO FUNCIONAMIENTO. (No incluye condulado ni terminales)</t>
  </si>
  <si>
    <t>DESMONTE POSTES EXISTENTES</t>
  </si>
  <si>
    <t>DESMONTE RED ELECTRICA EXISTENTE DE MEDIA TENSION AEREA.</t>
  </si>
  <si>
    <t>SUMINISTRO E INSTALACIÓN Y PUESTA EN FUNCIONAMIENTO DE TRANSFORMADOR TRIFÁSICO EN RESINA EPOXICA CLASE F DE 225 KVA, CELDA DE PROTECCIÓN DEL TRANSFORMADOR, Nivel de Tensión de Entrada 11.4kV o 13.2kV según requerimiento , Nivel de Tensión de Salida 208/100 V, Conexión Dyn5, Vigilante de Temperatura,incluye DPS Calidad, Garantía de Fabrica de 3 años o superior, protocolos de prueba del transformador, Certificado de producto RETIE. INCLUYE ACCESORIOS DE FIJACIÓN, CONEXIÓN Y TODO LO NECESARIO PARA SU CORRECTO FUNCIONAMIENTO.</t>
  </si>
  <si>
    <t xml:space="preserve">SUMINISTRO E INSTALACIÓN DE PUNTO DE SOLDADURA EXOTÉRMICA PARA MALLA DE PUESTA A TIERRA. INCLUYE EQUIPO DE INSTALACIÓN Y TODO LO NECESARIO PARA SU CORRECTO FUNCIONAMIENTO. </t>
  </si>
  <si>
    <t>RED DE MEDIA TENSION AISLADA CABLE DE COBRE MONOPOLAR  XLPE MV-90 15kV 90ºC CON NIVEL DE AISLAMIENTO DE 100% Nº2/0 AWG PANTALLA EN HILOS (3X2/0)</t>
  </si>
  <si>
    <t>PRUEBAS DE AISLAMIENTO DE CABLE XLPE O EPR, SERIE 15 kV, MEDIANTE PRUEBA VERY LOW FRECUENCY (VLF) . INCLUYE ACOMETIDA CON PASE Y DICTAMEN DE CONFORMIDAD DEL CABLE EMITIDO POR PROFESIONAL COMPETENTE ACREDITADO POR EL ORGANISMO NACIONAL DE ACREDITACIÓN DE COLOMBIA (ONAC).)</t>
  </si>
  <si>
    <t>und</t>
  </si>
  <si>
    <t>SUMINISTRO, INSTALACIÓN Y PUESTA EN FUNCIONAMIENTO DE INTERRUPTOR TRIFASICO INDUSTRIAL GRADUABLE EN CAJA MOLDEADA I nominal 250 A, regulable de 200 a 250 A, Icu 60 kA a 240 V, 36kA a 400 V. DE CALIDAD superior de marca reconocida y homologada por el CIDET. INCLUYE TODO LO NECESARIO PARA SU CORRECTO FUNCIONAMIENTO</t>
  </si>
  <si>
    <t xml:space="preserve">MANIOBRA DE LÍNEA VIVA EN MEDIA TENSIÓN ESTA ACTIVIDAD INCLUYE ALQUILER DE EQUIPO Y MANO DE OBRA </t>
  </si>
  <si>
    <t>hc</t>
  </si>
  <si>
    <t>SUMINISTRO, INSTALACIÓN Y PUESTA EN FUNCIONAMIENTO DE INTERRUPTOR TRIPOLAR TERMOMAGNETICO EN CAJA MOLDEADA FIJO, CORRIENTE NOMINAL 20 A, 25 kA, 240 V, En calidad superior o de características técnicas superiores. INCLUYE ACCESORIOS DE FIJACIÓN, CONEXIÓN Y TODO LO NECESARIO PARA SU CORECTO FUNCIONAMIENTO.</t>
  </si>
  <si>
    <t>SUMINISTRO E INSTALACIÓN INTERRUPTOR TRIFASICO INDUSTRIAL EN CAJA MOLDEADA CON UNIDAD DE DISPARO TERMOMAGNETICA FIJA 40 A, 25 kA CALIDAD superior o de marca reconocida y homologada por el CIDET</t>
  </si>
  <si>
    <t>SUMINISTRO E INSTALACIÓN DE INTERRUPTOR TRIFASICO INDUSTRIAL EN CAJA MOLDEADA CON UNIDAD DE DISPARO TERMOMAGNETICA FIJA  32A, 25 kA CALIDAD o superior de marca reconocida y homologada por el CIDET. INCLUYE TODO LO NECESARIO PARA SU CORRECTO FUNCIONAMIENTO.</t>
  </si>
  <si>
    <t>SUMINISTRO E INSTALACIÓN DE INTERRUPTOR TRIFASICO INDUSTRIAL EN CAJA MOLDEADA CON UNIDAD DE DISPARO TERMOMAGNETICA FIJA  50A, 25 kA CALIDAD  superior de marca reconocida y homologada por el CIDET. INCLUYE TODO LO NECESARIO PARA SU CORRECTO FUNCIONAMIENTO.</t>
  </si>
  <si>
    <t>TOMA CORRIENTE PATA TRABADA LINEA MARFIL 20 A  250V 2P+T</t>
  </si>
  <si>
    <t>SUMINISTRO, INSTALACIÓN Y PUESTA EN FUNCIONAMIENTO BLOQUE DE CELDAS (celda de entrada, celda de salida, celda de protección) : (2 unidades) SUMINISTRO, INSTALACIÓN Y PUESTA EN FUNCIONAMIENTO DE CELDA EN MEDIA TENSIÓN TIPO GIS  Y EMBARRADO- AISLADA EN GAS SF6, TRIFÁSICA, NORMAS IEC 62271-1 Y 62271-200, TIPO 8DJH DE MARCA RECONOCIDA con características técnicas iguales o superiores, VN: 17.5 KV, IN: 630 A, ICC: Min 25kA (1s), Frecuencia 60 HZ, Clasificación IAC-AFLR, METAL CLAD,  Cuba en acero inoxidable, Tipo interior, Operación manual   y sistema de detección de tensión, con seccionador de operación bajo carga de tres posiciones (conectado, desconectado-tierra), Acondicionado con enclavamientos lógicos mecánicos y dispositivos de inmovilización, Grado de protección de media tensión IP65, Baja tensión IP3X y envolvente celdas protección mínimo IP2X, Terminales conectadores tipo T acorde al OR para el medidor  para los cables en 17.5 kV, Puesta a tierra de la celda, Elementos calefactores controlados por termostato, Pilotos de señalización y demás actividades para su correcto funcionamiento como alambrado, Manuales de operación de la celda, Manuales de operación del sistema eléctrico de la  subestación  y  capacitación para los técnicos en operación  de los equipos. , (1 unidadad) CELDA  DE PROTECCIÓN CON FUSIBLE EN MEDIA TENSIÓN Y EMBARRADO- AISLADA EN GAS SF6, TRIFÁSICA, NORMAS IEC 62271-1 Y 62271-200, TIPO 8DJH DE MARCA RECONOCIDA O CARACTERÍSTICAS TÉCNICAS IGUALES O SUPERIORES.  VN: 17.5 kV, IN: 630 A, ICC: Min 20 kA (1S),  60 Hz, CLASIFICACIÓN IAC-AFLR, METAL CLAD,  CUBA EN ACERO INOXIDABLE, TIPO INTERIOR, OPERACIÓN MANUAL   Y SISTEMA DE DETECCIÓN DE TENSIÓN, CON SECCIONADOR DE OPERACIÓN BAJO CARGA DE TRES POSICIONES EN GAS (CONECTADO, DESCONECTADO-TIERRA), MÍNIMO 1000 OPERACIONES, ACONDICIONADO CON ENCLAVAMIENTOS LÓGICOS MECÁNICOS Y DISPOSITIVOS DE INMOVILIZACIÓN, GRADO DE PROTECCIÓN DE MEDIA TENSIÓN IP3X O SUPERIOR, BAJA TENSIÓN IP3X Y ENVOLVENTE CELDAS PROTECCIÓN MÍNIMO IP2X. TERMINALES CONECTAORES TIPO T. INCLUYE FUSIBLES HH(25A) EN CAPACIDAD DE AMPERAJE SEGÚN DIAGRAMA UNIFILAR Y TERMINALES PREMOLDEADOS, LA CAPACIDAD DE AMPERAJE DE LOS FUSIBLE DEBE SER DEBE SER APROBADA POR LA INTERVENTORÍA. INCLUYE ACCESORIOS DE CONEXIÓN, FIJACIÓN Y TODO LO NECESARIO PARA SU CORRECTO FUNCIONAMIENTO.</t>
  </si>
  <si>
    <t xml:space="preserve">SUMINISTRO E INSTALACIÓN DE LUMINARIA DE EMERGENCIA LED O ESPECIFICACIONES TÉCNICAS SIMILARES DE 2W, FP&gt;0.95, Voltaje 100/277 VAC, Horas de vida Útil 36.000 Horas, Garantía de 5 años o superior, La luminaria deberá ser avalada por la interventoría y cumplir con las especificaciones de diseño realizado por el COING. INCLUYE ACCESORIOS DE FIJACIÓN Y TODO LO NECESARIO PARA SU CORRECTO FUNCIONAMIENTO. </t>
  </si>
  <si>
    <t>SUMINISTRO, INSTALACIÓN Y PUESTA EN FUNCIONAMIENTO DE CABLE DE COBRE DESNUDO AWG No. 2. INCLUYE TODO LO NECESARIO PARA SU CORRECTO FUNCIONAMIENTO. (No incluye condulado ni terminales)</t>
  </si>
  <si>
    <t>SUMINISTRO, INSTALACIÓN Y PUESTA EN FUNCIONAMIENTO DE CABLE DE COBRE DESNUDO AWG No. 2/0. INCLUYE TODO LO NECESARIO PARA SU CORRECTO FUNCIONAMIENTO. (No incluye condulado ni terminales)</t>
  </si>
  <si>
    <t>SUMINISTRO E INSTALACIÓN DE VARILLA CW 5/8” X 2.40 MTS. INCLUYE PUNTO DE SOLDADURA CON SU RESPECTIVO MOLDE Y TODO LO NECESARIO PARA SU CORRECTO FUNCIONAMIENTO.</t>
  </si>
  <si>
    <t>SUMINISTRO E INSTALACIÓN DE CAJA DE INSPECCIÓN DE 30x30x30 cm, NORMA CODENSA AP280. INCLUYE ACCESORIOS DE FIJACIÓN Y TODO LO NECESARIO PARA SU CORRECTO FUNCIONAMIENTO.</t>
  </si>
  <si>
    <t>SUMINISTRO E INSTALACIÓN DE LÁMPARA HERMÉTICA TIPO LED DE SUSPENDER, Potencia 40 W, Voltaje 100/277 VAC, FP &gt;0.9, Temperatura de Color 6500K, Flujo Luminoso 3.400 lm, Eficiencia 85 lm/W,  Angula 120°, Horas de Vida Útil 40.000 Horas, Garantía de 5 años. INCLUYE ACCESORIOS DE FIJACIÓN Y CONEXIÓN.</t>
  </si>
  <si>
    <t>TABLERO 1:SUMINISTRO E INSTALACION Y PUESTA EN FUNCIONAMIENTO DE TABLERO AUTOSOPORTADO (TGA) DE FABRICACION ESPECIAL EN LAMINA COLD ROLLED CALIBRE 18 PINTURA ELECTROESTATICA , BARRAJE EN Cu 208V 792 A Icc:50kA 3F5H, PUERTA Y FRENTE MUERTO INDEPENDIENTES, PUERTA DE DOBLE HOJA,DOBLE FONDO, CANALETAS ORGANIZADORAS DE CABLE, BORNERA, AMARRES, MARCACION, INSUMOS VARIOS Y MANO DE OBRA DE ENSAMBLE EN FABRICA. EL DISEÑO DEL TABLERO DEBE SER APROBADO ANTES DE SU FABRICACION POR LA INTERVENTORIA , CERRADURA PARA TRABAJO PESADO CON LLAVE. DEBE INCLUIR ,UN MONITOR DE CIRCUITOS PM820 o similar , 3TC 800/5 CLASE 0,5; UN DPS CLASE B 208V,INCLUYE 1 INTERRUPOR INDUSTRIAL CM DE 3X30A 50KA, 1 INTERRUPTOR INDUSTRIAL CM DE 3X250 A REGULBLE 25 KA,2 INTERRUPTORES INDUSTRIALES CM DE 3X60A 25KA, 1 INTERRUPTOR INDUSTRIAL CM DE 3X320A 25 KA REGULABLE, 1 INTERRUPTOR INDUSTRIAL  CM DE 3X40A 25 KA, 1 INTERRUPTOR DE CM DE 3X20A 25KA (VER DIAGRAMA UNIFILAR), UNA RESERVA TRIFASICA  NO EQUIPADA,VER DIAGRAMA UNIFILAR; INCLUYE TODO LO NECESARIO PARA SU CORRECTO FUNCIONAMIENTO. DEBE CUMPLIR CON RETIE Y NTC-2050</t>
  </si>
  <si>
    <t>TABLERO 1:SUMINISTRO E INSTALACION Y PUESTA EN FUNCIONAMIENTO DE TABLERO AUTOSOPORTADO (Transferencia) DE FABRICACION ESPECIAL EN LAMINA COLD ROLLED CALIBRE 18 PINTURA ELECTROESTATICA , BARRAJE EN Cu 208V 792 A Icc:50kA 3F5H, PUERTA Y FRENTE MUERTO INDEPENDIENTES, PUERTA DE DOBLE HOJA,DOBLE FONDO, CANALETAS ORGANIZADORAS DE CABLE, BORNERA, AMARRES, MARCACION, INSUMOS VARIOS Y MANO DE OBRA DE ENSAMBLE EN FABRICA. EL DISEÑO DEL TABLERO DEBE SER APROBADO ANTES DE SU FABRICACION POR LA INTERVENTORIA , CERRADURA PARA TRABAJO PESADO CON LLAVE. TRANSFERENCIA, AUTOMÁTICA Y MANUAL DE 3 X 630A. REGULABLE , CON INTERRUPTORES EN AIRE, ENCLAVAMIENTO ELÉCTRICO Y MECÁNICO, CONTROL POR PLC Icc=50 kA,VER DIAGRAMA UNIFILAR; INCLUYE TODO LO NECESARIO PARA SU CORRECTO FUNCIONAMIENTO. DEBE CUMPLIR CON RETIE Y NTC-2050</t>
  </si>
  <si>
    <t>SUMINISTRO E INSTALACIÓN DE KIT DE PUESTA A TIERRA DE BARRAJE BUS BARRA TMGB, (2) Aislador para Barraje 250A 25mm x 1/4, (1) Bus barra de 3 mm en cobre perforada. INCLUYE ACCESORIOS DE CONEXIÓN, FIJACIÓN Y TODO LO NECESARIO PARA SU CORRECTO FUNCIONAMIENTO.</t>
  </si>
  <si>
    <t>CERTIFICACIÓN RETIE EXPEDIDO POR ORGANISMO ACREDITADO ANTE LA SUPERINTENDENCIA DE INDUSTRIA Y COMERCIO, DEBE INCLUIR: I)ESTUDIO DEL DISEÑO E INFORME DE RECOMENDACIONES DE AJUSTE DEL MISMO EN ETAPA PREVIA A LA OBRA, 2)VISITA DE INSPECCIÓN AL SITIO DE LAS OBRA, UNA VEZ SE FINALICE LA EJECUCION DE LAS MISMAS 3) EMISION FINAL DEL CERTIFICADO.</t>
  </si>
  <si>
    <t>CALCULO DEL SISTEMA DE PUESTA A TIERRA DE LA SUBESTACIÓN , INCLUYE: MEDICIÓN DE LA RESISTIVIDAD DEL SUELO, CÁLCULO DE LA RESISTENCIA DE PUESTA ATIERRA,  MEDICIÓN  DE LA RESISTENCIA UNA VEZ TERMINADA LA OBRA, INFORME TÉCNICO DE RESULTADOS OBTENIDOS Y DISEÑO DEL SISTEMA DE PUESTA A TIERRA (SPT) DE ACUERDO CON LOS PROCEDIMIENTOS ESTABLECIDOS  EN EL RETIE VIGENTE.</t>
  </si>
  <si>
    <t>TAPA PARA CARCAMO EN LAMINA DE ALFAJOR 3mm Dimensiones: 1,00x0,30m, Angulo de hierro 2"X1/8", aza para izaje de tapa en barra lisa 3/8". . Suministro e instalación a todo costo. Incluye el suministro de todos los accesorios requeridos para el correcto montaje.</t>
  </si>
  <si>
    <t>TAPA PARA CARCAMO EN LAMINA DE ALFAJOR 3mm Dimensiones: 1,00x0,40m, Angulo de hierro 2"X1/8", aza para izaje de tapa en barra lisa 3/8".  Suministro e instalación a todo costo. Incluye el suministro de todos los accesorios requeridos para el correcto montaje.</t>
  </si>
  <si>
    <t>Suministro e intalacion de PUERTA metalica en Lamina cold rolled cal. 18 tipo rejilla con MARCO SENCILLO, incluye pintura ELECTROSTATICA color segun diseño + marco cold rolled cal. 18 cargados en concreto, barra antipanico horizontal, manilla y cilindro extyerior). DEBE CUMPLIR PARA NORMA CODENSA CTS 548 - Incluye el suministro de todos los accesorios requeridos para su correcto montaje.</t>
  </si>
  <si>
    <t>Suministro e intalacion de VENTANA metalica en Lamina cold rolled cal. 18 tipo rejilla con MARCO SENCILLO, incluye pintura ELECTROSTATICA color segun diseño + marco cold rolled cal. 18 cargados en concreto,  - Incluye el suministro de todos los accesorios requeridos para su correcto montaje.</t>
  </si>
  <si>
    <t>Notas o aclaraciones</t>
  </si>
  <si>
    <t>COSTO DIRECTO</t>
  </si>
  <si>
    <t>TOTAL PRESUPUESTO OBRA</t>
  </si>
  <si>
    <t>IVA</t>
  </si>
  <si>
    <t>TOTAL PRESUPUESTO MOBILIARIO</t>
  </si>
  <si>
    <t>ADMINISTRACION</t>
  </si>
  <si>
    <t>IMPREVISTOS</t>
  </si>
  <si>
    <t>UTILIDAD</t>
  </si>
  <si>
    <t>IVA SOBRE UTILIDAD</t>
  </si>
  <si>
    <t>MOBILIARIO</t>
  </si>
  <si>
    <r>
      <t xml:space="preserve">MESA ALTA RESTAURANTE:  </t>
    </r>
    <r>
      <rPr>
        <sz val="10"/>
        <color theme="1"/>
        <rFont val="Arial Narrow"/>
        <family val="2"/>
      </rPr>
      <t>Mesa alta para restaurante de 130 cm de alto x 270 cm  de ancho y 115 cm de fondo, base en acero y mesón en MDF</t>
    </r>
  </si>
  <si>
    <r>
      <t xml:space="preserve">SILLA ALTA PARA RESTAURANTE: </t>
    </r>
    <r>
      <rPr>
        <sz val="10"/>
        <color theme="1"/>
        <rFont val="Arial Narrow"/>
        <family val="2"/>
      </rPr>
      <t xml:space="preserve">Silla cuadra con espaldar , en madera, pata, base y espaldar metálica, 73 cm de alto, 36 cm x 36 cm base asiento. </t>
    </r>
  </si>
  <si>
    <r>
      <t xml:space="preserve">MESA BAJA PARA RESTAURANTE: </t>
    </r>
    <r>
      <rPr>
        <sz val="10"/>
        <color theme="1"/>
        <rFont val="Arial Narrow"/>
        <family val="2"/>
      </rPr>
      <t xml:space="preserve">Mesa rectangular de 100 de largo, 0.80 de ancho y 0.75 de alto, con estructura metálica y mesón en madera. </t>
    </r>
  </si>
  <si>
    <r>
      <t xml:space="preserve">SOFA PARA RESTAURANTE TIPO 1: </t>
    </r>
    <r>
      <rPr>
        <sz val="10"/>
        <color theme="1"/>
        <rFont val="Arial Narrow"/>
        <family val="2"/>
      </rPr>
      <t xml:space="preserve">Sofa para restaurante tipo “L” de 460 de largo, 110 de alto y 70 de ancho, base en madera. </t>
    </r>
  </si>
  <si>
    <r>
      <t xml:space="preserve">SOFA PARA RESTAURANTE TIPO 2: </t>
    </r>
    <r>
      <rPr>
        <sz val="10"/>
        <color theme="1"/>
        <rFont val="Arial Narrow"/>
        <family val="2"/>
      </rPr>
      <t>Sofa para restaurante tipo “L” de 520 de largo, 110 de alto y 70 de ancho, base en madera.</t>
    </r>
  </si>
  <si>
    <r>
      <rPr>
        <b/>
        <sz val="10"/>
        <color theme="1"/>
        <rFont val="Arial Narrow"/>
        <family val="2"/>
      </rPr>
      <t>SILLA BAJA PARA RESTAURANTE</t>
    </r>
    <r>
      <rPr>
        <sz val="10"/>
        <color theme="1"/>
        <rFont val="Arial Narrow"/>
        <family val="2"/>
      </rPr>
      <t xml:space="preserve"> : Silla en madera con estructura metalica.</t>
    </r>
  </si>
  <si>
    <r>
      <t xml:space="preserve">MESA EXTERIOR CON PARASOL Y SILLAS PARA EXTERIOR:  </t>
    </r>
    <r>
      <rPr>
        <sz val="10"/>
        <color theme="1"/>
        <rFont val="Arial Narrow"/>
        <family val="2"/>
      </rPr>
      <t>Mesa circular metálica de 120 cm de diámetro, con 4 sillas metálicas para exterior y parasol con estructura metálica plegable.</t>
    </r>
  </si>
  <si>
    <r>
      <rPr>
        <b/>
        <sz val="10"/>
        <rFont val="Arial Narrow"/>
        <family val="2"/>
      </rPr>
      <t xml:space="preserve">BANCO EN MADERA CIRCULAR </t>
    </r>
    <r>
      <rPr>
        <sz val="10"/>
        <rFont val="Arial Narrow"/>
        <family val="2"/>
      </rPr>
      <t xml:space="preserve"> con acabado mate, madera inmunizada y tratada, incluye matera cónica en concreto reforzado con acabado liso y mate, plantas ornamentales a una altura no mayor a 100 cms</t>
    </r>
  </si>
  <si>
    <r>
      <rPr>
        <b/>
        <sz val="10"/>
        <rFont val="Arial Narrow"/>
        <family val="2"/>
      </rPr>
      <t xml:space="preserve">BANCO EN MADERA RECTANGULAR  </t>
    </r>
    <r>
      <rPr>
        <sz val="10"/>
        <rFont val="Arial Narrow"/>
        <family val="2"/>
      </rPr>
      <t>con acabado mate, madera inmunizada y tratada. Incluye meson en corte hexagonal concreto reforzado,  banco en madera en corte hexagonal, materas inmersas, plantas ornamentales a una altura no mayr a 50 cm. Ver detalles</t>
    </r>
  </si>
  <si>
    <t>2.1</t>
  </si>
  <si>
    <t>SUMINISTRO E INSTALACIÓN DE EQUIPO DE PRESIÓN RCI UL/FM BOMBA PRINCIPAL - TURBINA VERTICAL 500GPM @ 126.34PSI - BOMBA PRINCIPAL Y BOMBA JOCKEY HORIZONTAL SUCCIÓN NEGATIVA 10GPM @ 136.34PSI</t>
  </si>
  <si>
    <t>2.2</t>
  </si>
  <si>
    <t>SUMINISTRO E INSTALACIÓN DE EQUIPO DE BOMBAS DE PRESION DIFERENCIAL PARA SUMINISTRO DE AGUA POTABLE, COMPUESTA POR DOS ELECTROBOMBAS CENTRIFUGAS DE ALTA PRESIÓN DE MARCA RECONOCIDA de 3 HP Y UN TANQUE HIDRO ACUMULADOR DE 100 LITROS.</t>
  </si>
  <si>
    <t>2.3</t>
  </si>
  <si>
    <t>SUMINISTRO E INSTALACIÓN DE  EQUIPOS DE PRESIÓN REUSO AGUAS LLUVIAS Q=3.66 L/s C/U-C.D.T.=36.74m.c.a.NSPHd=10,00m.c.a.
CON VIARIADORES DE VELOCIDAD CONSTANTE Y CUATRO ELECTROBOMBAS  Q=3,66 L/s C/U - C.D.T.=22,96m.c.a NSPHd=10.00m.c.a.</t>
  </si>
  <si>
    <t xml:space="preserve"> </t>
  </si>
  <si>
    <t>TOTAL OBRA</t>
  </si>
  <si>
    <t>TOTAL  MOBILIARIO</t>
  </si>
  <si>
    <t>TOTAL PRESUPUESTO OBRA Y MOBILIARIO (VALOR DE LA OFERTA)</t>
  </si>
  <si>
    <t>FORMATO DE PRESENTACION DE LA PROPUESTA ECONOMICA ANEXO 5</t>
  </si>
  <si>
    <t>CONSTRUCCIÓN DE LA AMPLIACIÓN DE LA INFRAESTRUCTURA DEL ESPACIO DESTINADO PARA EL SERVICIO DE RESTAURANTE, QUE INCLUYE CONEXIÓN DE LA AMPLIACIÓN, CONEXIÓN CON SUS EDIFICACIONES ADYACENTES, CONSTRUCCIÓN Y MONTAJE DE LA SUBESTACIÓN ELÉCTRICA DEL CAMPUS UNIVERSIDAD MILITAR NUEVA GRANADA EN CAJICÁ, POR LA MODALIDAD DE PRECIOS UNITARIOS FIJOS SIN FÓRMULA DE REAJUSTE</t>
  </si>
  <si>
    <t>MOBILIARIO Y EQUIPOS</t>
  </si>
  <si>
    <t>Quien  elabora</t>
  </si>
  <si>
    <t>Empresa</t>
  </si>
  <si>
    <t>NIT</t>
  </si>
  <si>
    <t>Telefono contacto</t>
  </si>
  <si>
    <t>FIRMA</t>
  </si>
  <si>
    <t>Correo Electronico</t>
  </si>
  <si>
    <t>UNIDAD</t>
  </si>
  <si>
    <t>CANTIDAD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</si>
</sst>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2" formatCode="_-&quot;$&quot;\ * #,##0_-;\-&quot;$&quot;\ * #,##0_-;_-&quot;$&quot;\ * &quot;-&quot;_-;_-@_-"/>
    <numFmt numFmtId="44" formatCode="_-&quot;$&quot;\ * #,##0.00_-;\-&quot;$&quot;\ * #,##0.00_-;_-&quot;$&quot;\ * &quot;-&quot;??_-;_-@_-"/>
    <numFmt numFmtId="164" formatCode="_-&quot;$&quot;\ * #,##0.0_-;\-&quot;$&quot;\ * #,##0.0_-;_-&quot;$&quot;\ * &quot;-&quot;??_-;_-@_-"/>
    <numFmt numFmtId="165" formatCode="0.0"/>
    <numFmt numFmtId="166" formatCode="&quot;$&quot;\ #,##0.0_);[Red]\(&quot;$&quot;\ #,##0.0\)"/>
  </numFmts>
  <fonts count="13">
    <font>
      <sz val="11"/>
      <color theme="1"/>
      <name val="Aptos Narrow"/>
      <family val="2"/>
      <scheme val="minor"/>
    </font>
    <font>
      <sz val="11"/>
      <color theme="1"/>
      <name val="Aptos Narrow"/>
      <family val="2"/>
      <scheme val="minor"/>
    </font>
    <font>
      <sz val="10"/>
      <name val="Arial"/>
      <family val="2"/>
    </font>
    <font>
      <b/>
      <sz val="10"/>
      <name val="Arial Narrow"/>
      <family val="2"/>
    </font>
    <font>
      <sz val="10"/>
      <name val="Arial Narrow"/>
      <family val="2"/>
    </font>
    <font>
      <b/>
      <sz val="10"/>
      <color theme="1"/>
      <name val="Arial Narrow"/>
      <family val="2"/>
    </font>
    <font>
      <sz val="10"/>
      <color theme="1"/>
      <name val="Arial Narrow"/>
      <family val="2"/>
    </font>
    <font>
      <sz val="10"/>
      <color indexed="8"/>
      <name val="MS Sans Serif"/>
      <family val="2"/>
    </font>
    <font>
      <sz val="10"/>
      <color rgb="FF000000"/>
      <name val="Arial Narrow"/>
      <family val="2"/>
    </font>
    <font>
      <sz val="10"/>
      <color rgb="FFFF0000"/>
      <name val="Arial Narrow"/>
      <family val="2"/>
    </font>
    <font>
      <b/>
      <sz val="10"/>
      <name val="Tahoma"/>
      <family val="2"/>
    </font>
    <font>
      <sz val="10"/>
      <name val="Tahoma"/>
      <family val="2"/>
    </font>
    <font>
      <b/>
      <sz val="11"/>
      <color theme="1"/>
      <name val="Aptos Narrow"/>
      <scheme val="minor"/>
    </font>
  </fonts>
  <fills count="6">
    <fill>
      <patternFill patternType="none"/>
    </fill>
    <fill>
      <patternFill patternType="gray125"/>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8"/>
      </top>
      <bottom style="thin">
        <color indexed="64"/>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6">
    <xf numFmtId="0" fontId="0" fillId="0" borderId="0"/>
    <xf numFmtId="42"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xf numFmtId="44" fontId="1" fillId="0" borderId="0" applyFont="0" applyFill="0" applyBorder="0" applyAlignment="0" applyProtection="0"/>
  </cellStyleXfs>
  <cellXfs count="294">
    <xf numFmtId="0" fontId="0" fillId="0" borderId="0" xfId="0"/>
    <xf numFmtId="165" fontId="4" fillId="0" borderId="17" xfId="3" applyNumberFormat="1" applyFont="1" applyBorder="1" applyAlignment="1">
      <alignment horizontal="center" vertical="center"/>
    </xf>
    <xf numFmtId="0" fontId="4" fillId="0" borderId="18" xfId="3" applyFont="1" applyBorder="1" applyAlignment="1">
      <alignment horizontal="left" vertical="center" wrapText="1"/>
    </xf>
    <xf numFmtId="0" fontId="4" fillId="0" borderId="18" xfId="3" applyFont="1" applyBorder="1" applyAlignment="1">
      <alignment horizontal="center" vertical="center" wrapText="1"/>
    </xf>
    <xf numFmtId="2" fontId="4" fillId="0" borderId="18" xfId="3" applyNumberFormat="1" applyFont="1" applyBorder="1" applyAlignment="1">
      <alignment horizontal="center" vertical="center" wrapText="1"/>
    </xf>
    <xf numFmtId="42" fontId="4" fillId="0" borderId="18" xfId="1" applyFont="1" applyFill="1" applyBorder="1" applyAlignment="1" applyProtection="1">
      <alignment horizontal="right" vertical="center"/>
      <protection hidden="1"/>
    </xf>
    <xf numFmtId="0" fontId="4" fillId="0" borderId="18" xfId="0" applyFont="1" applyBorder="1" applyAlignment="1" applyProtection="1">
      <alignment horizontal="center" vertical="center"/>
      <protection hidden="1"/>
    </xf>
    <xf numFmtId="0" fontId="4" fillId="5" borderId="22" xfId="3" applyFont="1" applyFill="1" applyBorder="1" applyAlignment="1">
      <alignment horizontal="center" vertical="center"/>
    </xf>
    <xf numFmtId="0" fontId="4" fillId="5" borderId="23" xfId="3" applyFont="1" applyFill="1" applyBorder="1" applyAlignment="1">
      <alignment horizontal="center" vertical="center"/>
    </xf>
    <xf numFmtId="0" fontId="4" fillId="0" borderId="17" xfId="3" applyFont="1" applyBorder="1" applyAlignment="1">
      <alignment horizontal="center" vertical="center"/>
    </xf>
    <xf numFmtId="0" fontId="4" fillId="0" borderId="18" xfId="3" applyFont="1" applyBorder="1" applyAlignment="1">
      <alignment horizontal="center" vertical="center"/>
    </xf>
    <xf numFmtId="2" fontId="4" fillId="0" borderId="18" xfId="3" applyNumberFormat="1" applyFont="1" applyBorder="1" applyAlignment="1">
      <alignment horizontal="center" vertical="center"/>
    </xf>
    <xf numFmtId="0" fontId="4" fillId="0" borderId="22" xfId="3" applyFont="1" applyBorder="1" applyAlignment="1">
      <alignment horizontal="center" vertical="center"/>
    </xf>
    <xf numFmtId="42" fontId="4" fillId="0" borderId="18" xfId="3" applyNumberFormat="1" applyFont="1" applyBorder="1" applyAlignment="1">
      <alignment vertical="center" wrapText="1"/>
    </xf>
    <xf numFmtId="164" fontId="4" fillId="0" borderId="19" xfId="3" applyNumberFormat="1" applyFont="1" applyBorder="1" applyAlignment="1">
      <alignment vertical="center" wrapText="1"/>
    </xf>
    <xf numFmtId="0" fontId="4" fillId="0" borderId="25" xfId="0" applyFont="1" applyBorder="1" applyAlignment="1">
      <alignment horizontal="left" vertical="center" wrapText="1"/>
    </xf>
    <xf numFmtId="0" fontId="6" fillId="0" borderId="18" xfId="0" applyFont="1" applyBorder="1" applyAlignment="1">
      <alignment horizontal="center" vertical="center"/>
    </xf>
    <xf numFmtId="2" fontId="4" fillId="0" borderId="17" xfId="3" applyNumberFormat="1" applyFont="1" applyBorder="1" applyAlignment="1">
      <alignment horizontal="center" vertical="center"/>
    </xf>
    <xf numFmtId="42" fontId="4" fillId="0" borderId="18" xfId="3" applyNumberFormat="1" applyFont="1" applyBorder="1" applyAlignment="1">
      <alignment vertical="center"/>
    </xf>
    <xf numFmtId="0" fontId="4" fillId="0" borderId="25" xfId="0" applyFont="1" applyBorder="1" applyAlignment="1">
      <alignment vertical="center" wrapText="1"/>
    </xf>
    <xf numFmtId="0" fontId="4" fillId="0" borderId="22" xfId="3" applyFont="1" applyBorder="1" applyAlignment="1">
      <alignment vertical="center"/>
    </xf>
    <xf numFmtId="0" fontId="4" fillId="0" borderId="23" xfId="3" applyFont="1" applyBorder="1" applyAlignment="1">
      <alignment vertical="center"/>
    </xf>
    <xf numFmtId="0" fontId="4" fillId="0" borderId="24" xfId="3" applyFont="1" applyBorder="1" applyAlignment="1">
      <alignment vertical="center"/>
    </xf>
    <xf numFmtId="0" fontId="4" fillId="0" borderId="18" xfId="0" applyFont="1" applyBorder="1" applyAlignment="1">
      <alignment vertical="center" wrapText="1"/>
    </xf>
    <xf numFmtId="0" fontId="6" fillId="0" borderId="18" xfId="0" applyFont="1" applyBorder="1" applyAlignment="1">
      <alignment horizontal="left" vertical="center" wrapText="1"/>
    </xf>
    <xf numFmtId="0" fontId="6" fillId="0" borderId="18" xfId="0" applyFont="1" applyBorder="1" applyAlignment="1">
      <alignment vertical="center" wrapText="1"/>
    </xf>
    <xf numFmtId="4" fontId="4" fillId="0" borderId="23" xfId="3" applyNumberFormat="1" applyFont="1" applyBorder="1" applyAlignment="1">
      <alignment vertical="center" wrapText="1"/>
    </xf>
    <xf numFmtId="49" fontId="4" fillId="0" borderId="17" xfId="3" applyNumberFormat="1" applyFont="1" applyBorder="1" applyAlignment="1">
      <alignment horizontal="center" vertical="center"/>
    </xf>
    <xf numFmtId="166" fontId="4" fillId="0" borderId="23" xfId="3" applyNumberFormat="1" applyFont="1" applyBorder="1" applyAlignment="1">
      <alignment vertical="center" wrapText="1"/>
    </xf>
    <xf numFmtId="166" fontId="4" fillId="0" borderId="18" xfId="3" applyNumberFormat="1" applyFont="1" applyBorder="1" applyAlignment="1">
      <alignment horizontal="center" vertical="center" wrapText="1"/>
    </xf>
    <xf numFmtId="166" fontId="4" fillId="0" borderId="26" xfId="3" applyNumberFormat="1" applyFont="1" applyBorder="1" applyAlignment="1">
      <alignment horizontal="center" vertical="center" wrapText="1"/>
    </xf>
    <xf numFmtId="0" fontId="5" fillId="0" borderId="25" xfId="0" applyFont="1" applyBorder="1" applyAlignment="1">
      <alignment vertical="center" wrapText="1"/>
    </xf>
    <xf numFmtId="0" fontId="4" fillId="0" borderId="27" xfId="0" applyFont="1" applyBorder="1" applyAlignment="1">
      <alignment horizontal="center" vertical="center"/>
    </xf>
    <xf numFmtId="42" fontId="4" fillId="0" borderId="18" xfId="3" applyNumberFormat="1" applyFont="1" applyBorder="1" applyAlignment="1">
      <alignment horizontal="center" vertical="center"/>
    </xf>
    <xf numFmtId="0" fontId="4" fillId="0" borderId="26" xfId="3" applyFont="1" applyBorder="1" applyAlignment="1">
      <alignment horizontal="center" vertical="center"/>
    </xf>
    <xf numFmtId="0" fontId="4" fillId="0" borderId="23" xfId="0" applyFont="1" applyBorder="1" applyAlignment="1">
      <alignment vertical="center" wrapText="1"/>
    </xf>
    <xf numFmtId="0" fontId="4" fillId="0" borderId="7" xfId="0" applyFont="1" applyBorder="1" applyAlignment="1">
      <alignment vertical="center" wrapText="1"/>
    </xf>
    <xf numFmtId="0" fontId="4" fillId="0" borderId="20" xfId="3" applyFont="1" applyBorder="1" applyAlignment="1">
      <alignment horizontal="center" vertical="center" wrapText="1"/>
    </xf>
    <xf numFmtId="2" fontId="4" fillId="0" borderId="20" xfId="3" applyNumberFormat="1" applyFont="1" applyBorder="1" applyAlignment="1">
      <alignment horizontal="center" vertical="center" wrapText="1"/>
    </xf>
    <xf numFmtId="42" fontId="4" fillId="0" borderId="18" xfId="0" applyNumberFormat="1" applyFont="1" applyBorder="1" applyAlignment="1">
      <alignment vertical="center"/>
    </xf>
    <xf numFmtId="0" fontId="3" fillId="0" borderId="22" xfId="3" applyFont="1" applyBorder="1" applyAlignment="1">
      <alignment vertical="center" wrapText="1"/>
    </xf>
    <xf numFmtId="0" fontId="3" fillId="0" borderId="23" xfId="3" applyFont="1" applyBorder="1" applyAlignment="1">
      <alignment vertical="center" wrapText="1"/>
    </xf>
    <xf numFmtId="0" fontId="3" fillId="0" borderId="24" xfId="3" applyFont="1" applyBorder="1" applyAlignment="1">
      <alignment vertical="center" wrapText="1"/>
    </xf>
    <xf numFmtId="42" fontId="4" fillId="5" borderId="23" xfId="0" applyNumberFormat="1" applyFont="1" applyFill="1" applyBorder="1" applyAlignment="1">
      <alignment vertical="center"/>
    </xf>
    <xf numFmtId="0" fontId="4" fillId="0" borderId="31" xfId="3" applyFont="1" applyBorder="1" applyAlignment="1">
      <alignment horizontal="center" vertical="center"/>
    </xf>
    <xf numFmtId="0" fontId="4" fillId="0" borderId="26" xfId="3" applyFont="1" applyBorder="1" applyAlignment="1">
      <alignment horizontal="center" vertical="center" wrapText="1"/>
    </xf>
    <xf numFmtId="0" fontId="4" fillId="0" borderId="20" xfId="0" applyFont="1" applyBorder="1" applyAlignment="1">
      <alignment vertical="center" wrapText="1"/>
    </xf>
    <xf numFmtId="49" fontId="4" fillId="0" borderId="31" xfId="3" applyNumberFormat="1" applyFont="1" applyBorder="1" applyAlignment="1">
      <alignment horizontal="center" vertical="center"/>
    </xf>
    <xf numFmtId="0" fontId="4" fillId="0" borderId="32" xfId="0" applyFont="1" applyBorder="1" applyAlignment="1">
      <alignment vertical="center" wrapText="1"/>
    </xf>
    <xf numFmtId="0" fontId="4" fillId="0" borderId="18" xfId="3" applyFont="1" applyBorder="1" applyAlignment="1">
      <alignment vertical="center" wrapText="1"/>
    </xf>
    <xf numFmtId="0" fontId="4" fillId="0" borderId="25" xfId="3" applyFont="1" applyBorder="1" applyAlignment="1">
      <alignment vertical="center" wrapText="1"/>
    </xf>
    <xf numFmtId="0" fontId="4" fillId="0" borderId="17" xfId="3" applyFont="1" applyBorder="1" applyAlignment="1">
      <alignment vertical="center"/>
    </xf>
    <xf numFmtId="0" fontId="4" fillId="0" borderId="18" xfId="3" applyFont="1" applyBorder="1" applyAlignment="1">
      <alignment vertical="center"/>
    </xf>
    <xf numFmtId="44" fontId="4" fillId="0" borderId="19" xfId="3" applyNumberFormat="1" applyFont="1" applyBorder="1" applyAlignment="1">
      <alignment vertical="center"/>
    </xf>
    <xf numFmtId="0" fontId="6" fillId="0" borderId="17" xfId="3" applyFont="1" applyBorder="1" applyAlignment="1">
      <alignment horizontal="center" vertical="center"/>
    </xf>
    <xf numFmtId="0" fontId="4" fillId="0" borderId="35" xfId="0" applyFont="1" applyBorder="1" applyAlignment="1">
      <alignment horizontal="center" vertical="center"/>
    </xf>
    <xf numFmtId="1" fontId="4" fillId="0" borderId="35" xfId="0" applyNumberFormat="1" applyFont="1" applyBorder="1" applyAlignment="1">
      <alignment horizontal="center" vertical="center"/>
    </xf>
    <xf numFmtId="0" fontId="6" fillId="0" borderId="22" xfId="3" applyFont="1" applyBorder="1" applyAlignment="1">
      <alignment horizontal="center" vertical="center"/>
    </xf>
    <xf numFmtId="42" fontId="4" fillId="0" borderId="29" xfId="3" applyNumberFormat="1" applyFont="1" applyBorder="1" applyAlignment="1">
      <alignment vertical="center"/>
    </xf>
    <xf numFmtId="0" fontId="4" fillId="0" borderId="37" xfId="0" applyFont="1" applyBorder="1" applyAlignment="1">
      <alignment horizontal="center" vertical="center"/>
    </xf>
    <xf numFmtId="1" fontId="4" fillId="0" borderId="38" xfId="0" applyNumberFormat="1" applyFont="1" applyBorder="1" applyAlignment="1">
      <alignment horizontal="center" vertical="center"/>
    </xf>
    <xf numFmtId="0" fontId="6" fillId="0" borderId="39" xfId="3" applyFont="1" applyBorder="1" applyAlignment="1">
      <alignment horizontal="center" vertical="center"/>
    </xf>
    <xf numFmtId="0" fontId="4" fillId="0" borderId="34" xfId="0" applyFont="1" applyBorder="1" applyAlignment="1">
      <alignment horizontal="center" vertical="center"/>
    </xf>
    <xf numFmtId="1" fontId="4" fillId="0" borderId="18" xfId="0" applyNumberFormat="1" applyFont="1" applyBorder="1" applyAlignment="1">
      <alignment horizontal="center" vertical="center"/>
    </xf>
    <xf numFmtId="0" fontId="6" fillId="0" borderId="18" xfId="0" applyFont="1" applyBorder="1" applyAlignment="1">
      <alignment wrapText="1"/>
    </xf>
    <xf numFmtId="165" fontId="6" fillId="0" borderId="39" xfId="3" applyNumberFormat="1" applyFont="1" applyBorder="1" applyAlignment="1">
      <alignment horizontal="center" vertical="center"/>
    </xf>
    <xf numFmtId="0" fontId="4" fillId="0" borderId="41" xfId="0" applyFont="1" applyBorder="1" applyAlignment="1">
      <alignment horizontal="center" vertical="center"/>
    </xf>
    <xf numFmtId="42" fontId="4" fillId="0" borderId="33" xfId="3" applyNumberFormat="1" applyFont="1" applyBorder="1" applyAlignment="1">
      <alignment vertical="center"/>
    </xf>
    <xf numFmtId="0" fontId="4" fillId="0" borderId="26" xfId="0" applyFont="1" applyBorder="1" applyAlignment="1">
      <alignment horizontal="center" vertical="center"/>
    </xf>
    <xf numFmtId="0" fontId="4" fillId="0" borderId="29" xfId="0" applyFont="1" applyBorder="1" applyAlignment="1">
      <alignment horizontal="center" vertical="center"/>
    </xf>
    <xf numFmtId="0" fontId="4" fillId="0" borderId="42" xfId="0" applyFont="1" applyBorder="1" applyAlignment="1">
      <alignment vertical="center" wrapText="1"/>
    </xf>
    <xf numFmtId="0" fontId="4" fillId="0" borderId="30" xfId="0" applyFont="1" applyBorder="1" applyAlignment="1">
      <alignment horizontal="center" vertical="center"/>
    </xf>
    <xf numFmtId="0" fontId="8" fillId="0" borderId="43" xfId="0" applyFont="1" applyBorder="1" applyAlignment="1">
      <alignment wrapText="1"/>
    </xf>
    <xf numFmtId="0" fontId="8" fillId="0" borderId="44" xfId="0" applyFont="1" applyBorder="1" applyAlignment="1">
      <alignment horizontal="center" vertical="center"/>
    </xf>
    <xf numFmtId="0" fontId="8" fillId="0" borderId="45" xfId="0" applyFont="1" applyBorder="1" applyAlignment="1">
      <alignment horizontal="center" vertical="center"/>
    </xf>
    <xf numFmtId="6" fontId="8" fillId="0" borderId="45" xfId="0" applyNumberFormat="1" applyFont="1" applyBorder="1" applyAlignment="1">
      <alignment vertical="center"/>
    </xf>
    <xf numFmtId="2" fontId="4" fillId="0" borderId="46" xfId="3" applyNumberFormat="1" applyFont="1" applyBorder="1" applyAlignment="1">
      <alignment horizontal="center" vertical="center"/>
    </xf>
    <xf numFmtId="0" fontId="8" fillId="0" borderId="47" xfId="0" applyFont="1" applyBorder="1" applyAlignment="1">
      <alignment wrapText="1"/>
    </xf>
    <xf numFmtId="0" fontId="8" fillId="0" borderId="49" xfId="0" applyFont="1" applyBorder="1" applyAlignment="1">
      <alignment horizontal="center" vertical="center"/>
    </xf>
    <xf numFmtId="0" fontId="8" fillId="0" borderId="50" xfId="0" applyFont="1" applyBorder="1" applyAlignment="1">
      <alignment horizontal="center" vertical="center"/>
    </xf>
    <xf numFmtId="6" fontId="8" fillId="0" borderId="50" xfId="0" applyNumberFormat="1" applyFont="1" applyBorder="1" applyAlignment="1">
      <alignment vertical="center"/>
    </xf>
    <xf numFmtId="0" fontId="9" fillId="0" borderId="52" xfId="3" applyFont="1" applyBorder="1" applyAlignment="1">
      <alignment horizontal="center" vertical="center"/>
    </xf>
    <xf numFmtId="0" fontId="4" fillId="0" borderId="36" xfId="0" applyFont="1" applyBorder="1" applyAlignment="1">
      <alignment horizontal="center" vertical="center"/>
    </xf>
    <xf numFmtId="1" fontId="4" fillId="0" borderId="36" xfId="0" applyNumberFormat="1" applyFont="1" applyBorder="1" applyAlignment="1">
      <alignment horizontal="center" vertical="center"/>
    </xf>
    <xf numFmtId="42" fontId="4" fillId="0" borderId="21" xfId="3" applyNumberFormat="1" applyFont="1" applyBorder="1" applyAlignment="1">
      <alignment vertical="center"/>
    </xf>
    <xf numFmtId="0" fontId="5" fillId="0" borderId="0" xfId="3" applyFont="1" applyAlignment="1">
      <alignment horizontal="center" vertical="center"/>
    </xf>
    <xf numFmtId="0" fontId="3" fillId="0" borderId="0" xfId="3" applyFont="1" applyAlignment="1">
      <alignment horizontal="center" vertical="center"/>
    </xf>
    <xf numFmtId="2" fontId="5" fillId="0" borderId="0" xfId="3" applyNumberFormat="1" applyFont="1" applyAlignment="1">
      <alignment horizontal="center" vertical="center"/>
    </xf>
    <xf numFmtId="42" fontId="3" fillId="0" borderId="0" xfId="3" applyNumberFormat="1" applyFont="1" applyAlignment="1">
      <alignment horizontal="center" vertical="center"/>
    </xf>
    <xf numFmtId="164" fontId="5" fillId="0" borderId="0" xfId="3" applyNumberFormat="1" applyFont="1" applyAlignment="1">
      <alignment horizontal="center" vertical="center"/>
    </xf>
    <xf numFmtId="164" fontId="3" fillId="4" borderId="19" xfId="3" applyNumberFormat="1" applyFont="1" applyFill="1" applyBorder="1" applyAlignment="1">
      <alignment horizontal="center" vertical="center"/>
    </xf>
    <xf numFmtId="0" fontId="4" fillId="0" borderId="18" xfId="3" applyFont="1" applyBorder="1" applyAlignment="1">
      <alignment horizontal="left" vertical="center"/>
    </xf>
    <xf numFmtId="164" fontId="4" fillId="0" borderId="19" xfId="1" applyNumberFormat="1" applyFont="1" applyFill="1" applyBorder="1" applyAlignment="1">
      <alignment vertical="center"/>
    </xf>
    <xf numFmtId="0" fontId="4" fillId="0" borderId="18" xfId="3" applyFont="1" applyBorder="1" applyAlignment="1">
      <alignment horizontal="justify" vertical="center"/>
    </xf>
    <xf numFmtId="0" fontId="4" fillId="0" borderId="18" xfId="0" applyFont="1" applyBorder="1"/>
    <xf numFmtId="0" fontId="3" fillId="4" borderId="22" xfId="3" applyFont="1" applyFill="1" applyBorder="1" applyAlignment="1">
      <alignment horizontal="center" vertical="center"/>
    </xf>
    <xf numFmtId="0" fontId="3" fillId="4" borderId="23" xfId="3" applyFont="1" applyFill="1" applyBorder="1" applyAlignment="1">
      <alignment horizontal="center" vertical="center"/>
    </xf>
    <xf numFmtId="2" fontId="3" fillId="4" borderId="23" xfId="3" applyNumberFormat="1" applyFont="1" applyFill="1" applyBorder="1" applyAlignment="1">
      <alignment horizontal="center" vertical="center"/>
    </xf>
    <xf numFmtId="42" fontId="3" fillId="4" borderId="23" xfId="3" applyNumberFormat="1" applyFont="1" applyFill="1" applyBorder="1" applyAlignment="1">
      <alignment horizontal="center" vertical="center"/>
    </xf>
    <xf numFmtId="164" fontId="3" fillId="4" borderId="24" xfId="3" applyNumberFormat="1" applyFont="1" applyFill="1" applyBorder="1" applyAlignment="1">
      <alignment horizontal="center" vertical="center"/>
    </xf>
    <xf numFmtId="0" fontId="4" fillId="0" borderId="25" xfId="3" applyFont="1" applyBorder="1" applyAlignment="1">
      <alignment horizontal="left" vertical="center"/>
    </xf>
    <xf numFmtId="164" fontId="4" fillId="0" borderId="19" xfId="3" applyNumberFormat="1" applyFont="1" applyBorder="1" applyAlignment="1">
      <alignment vertical="center"/>
    </xf>
    <xf numFmtId="0" fontId="4" fillId="0" borderId="25" xfId="0" applyFont="1" applyBorder="1" applyAlignment="1">
      <alignment horizontal="left" vertical="center"/>
    </xf>
    <xf numFmtId="0" fontId="4" fillId="0" borderId="25" xfId="0" applyFont="1" applyBorder="1" applyAlignment="1">
      <alignment vertical="center"/>
    </xf>
    <xf numFmtId="42" fontId="4" fillId="0" borderId="18" xfId="1" applyFont="1" applyFill="1" applyBorder="1" applyAlignment="1">
      <alignment horizontal="right" vertical="center"/>
    </xf>
    <xf numFmtId="4" fontId="4" fillId="0" borderId="22" xfId="3" applyNumberFormat="1" applyFont="1" applyBorder="1" applyAlignment="1">
      <alignment vertical="center"/>
    </xf>
    <xf numFmtId="4" fontId="4" fillId="0" borderId="23" xfId="3" applyNumberFormat="1" applyFont="1" applyBorder="1" applyAlignment="1">
      <alignment vertical="center"/>
    </xf>
    <xf numFmtId="4" fontId="4" fillId="0" borderId="24" xfId="3" applyNumberFormat="1" applyFont="1" applyBorder="1" applyAlignment="1">
      <alignment vertical="center"/>
    </xf>
    <xf numFmtId="166" fontId="4" fillId="0" borderId="22" xfId="3" applyNumberFormat="1" applyFont="1" applyBorder="1" applyAlignment="1">
      <alignment vertical="center"/>
    </xf>
    <xf numFmtId="166" fontId="4" fillId="0" borderId="23" xfId="3" applyNumberFormat="1" applyFont="1" applyBorder="1" applyAlignment="1">
      <alignment vertical="center"/>
    </xf>
    <xf numFmtId="166" fontId="4" fillId="0" borderId="24" xfId="3" applyNumberFormat="1" applyFont="1" applyBorder="1" applyAlignment="1">
      <alignment vertical="center"/>
    </xf>
    <xf numFmtId="166" fontId="4" fillId="0" borderId="18" xfId="3" applyNumberFormat="1" applyFont="1" applyBorder="1" applyAlignment="1">
      <alignment horizontal="center" vertical="center"/>
    </xf>
    <xf numFmtId="164" fontId="4" fillId="0" borderId="19" xfId="3" applyNumberFormat="1" applyFont="1" applyBorder="1" applyAlignment="1">
      <alignment horizontal="center" vertical="center"/>
    </xf>
    <xf numFmtId="166" fontId="4" fillId="0" borderId="26" xfId="3" applyNumberFormat="1" applyFont="1" applyBorder="1" applyAlignment="1">
      <alignment horizontal="center" vertical="center"/>
    </xf>
    <xf numFmtId="0" fontId="3" fillId="4" borderId="25" xfId="3" applyFont="1" applyFill="1" applyBorder="1" applyAlignment="1">
      <alignment horizontal="center" vertical="center"/>
    </xf>
    <xf numFmtId="0" fontId="4" fillId="0" borderId="23" xfId="3" applyFont="1" applyBorder="1" applyAlignment="1">
      <alignment horizontal="left" vertical="center"/>
    </xf>
    <xf numFmtId="164" fontId="4" fillId="5" borderId="24" xfId="3" applyNumberFormat="1" applyFont="1" applyFill="1" applyBorder="1" applyAlignment="1">
      <alignment horizontal="center" vertical="center"/>
    </xf>
    <xf numFmtId="0" fontId="4" fillId="0" borderId="0" xfId="3" applyFont="1" applyAlignment="1">
      <alignment horizontal="center" vertical="center"/>
    </xf>
    <xf numFmtId="0" fontId="4" fillId="0" borderId="29" xfId="3" applyFont="1" applyBorder="1" applyAlignment="1">
      <alignment horizontal="center" vertical="center"/>
    </xf>
    <xf numFmtId="166" fontId="4" fillId="0" borderId="29" xfId="3" applyNumberFormat="1" applyFont="1" applyBorder="1" applyAlignment="1">
      <alignment horizontal="center" vertical="center"/>
    </xf>
    <xf numFmtId="166" fontId="4" fillId="5" borderId="7" xfId="3" applyNumberFormat="1" applyFont="1" applyFill="1" applyBorder="1" applyAlignment="1">
      <alignment horizontal="center" vertical="center"/>
    </xf>
    <xf numFmtId="2" fontId="4" fillId="5" borderId="23" xfId="3" applyNumberFormat="1" applyFont="1" applyFill="1" applyBorder="1" applyAlignment="1">
      <alignment horizontal="center" vertical="center"/>
    </xf>
    <xf numFmtId="42" fontId="4" fillId="5" borderId="23" xfId="3" applyNumberFormat="1" applyFont="1" applyFill="1" applyBorder="1" applyAlignment="1">
      <alignment horizontal="center" vertical="center"/>
    </xf>
    <xf numFmtId="0" fontId="4" fillId="0" borderId="25" xfId="3" applyFont="1" applyBorder="1" applyAlignment="1">
      <alignment vertical="center"/>
    </xf>
    <xf numFmtId="0" fontId="4" fillId="0" borderId="25" xfId="3" applyFont="1" applyBorder="1"/>
    <xf numFmtId="0" fontId="4" fillId="0" borderId="18" xfId="3" applyFont="1" applyBorder="1" applyAlignment="1">
      <alignment horizontal="center"/>
    </xf>
    <xf numFmtId="0" fontId="4" fillId="0" borderId="34" xfId="0" applyFont="1" applyBorder="1" applyAlignment="1">
      <alignment vertical="center"/>
    </xf>
    <xf numFmtId="42" fontId="4" fillId="0" borderId="18" xfId="3" applyNumberFormat="1" applyFont="1" applyBorder="1" applyAlignment="1">
      <alignment horizontal="left" vertical="center"/>
    </xf>
    <xf numFmtId="164" fontId="4" fillId="5" borderId="19" xfId="3" applyNumberFormat="1" applyFont="1" applyFill="1" applyBorder="1" applyAlignment="1">
      <alignment horizontal="center" vertical="center"/>
    </xf>
    <xf numFmtId="164" fontId="3" fillId="4" borderId="28" xfId="3" applyNumberFormat="1" applyFont="1" applyFill="1" applyBorder="1" applyAlignment="1">
      <alignment horizontal="center" vertical="center"/>
    </xf>
    <xf numFmtId="164" fontId="4" fillId="0" borderId="40" xfId="3" applyNumberFormat="1" applyFont="1" applyBorder="1" applyAlignment="1">
      <alignment horizontal="center" vertical="center"/>
    </xf>
    <xf numFmtId="164" fontId="4" fillId="5" borderId="40" xfId="3" applyNumberFormat="1" applyFont="1" applyFill="1" applyBorder="1" applyAlignment="1">
      <alignment horizontal="center" vertical="center"/>
    </xf>
    <xf numFmtId="44" fontId="3" fillId="4" borderId="19" xfId="3" applyNumberFormat="1" applyFont="1" applyFill="1" applyBorder="1" applyAlignment="1">
      <alignment horizontal="center" vertical="center"/>
    </xf>
    <xf numFmtId="0" fontId="4" fillId="0" borderId="18" xfId="0" applyFont="1" applyBorder="1" applyAlignment="1">
      <alignment horizontal="center" vertical="center"/>
    </xf>
    <xf numFmtId="6" fontId="4" fillId="0" borderId="18" xfId="0" applyNumberFormat="1" applyFont="1" applyBorder="1" applyAlignment="1">
      <alignment horizontal="right" vertical="center"/>
    </xf>
    <xf numFmtId="44" fontId="4" fillId="0" borderId="19" xfId="3" applyNumberFormat="1" applyFont="1" applyBorder="1" applyAlignment="1">
      <alignment horizontal="center" vertical="center"/>
    </xf>
    <xf numFmtId="0" fontId="4" fillId="0" borderId="20" xfId="0" applyFont="1" applyBorder="1" applyAlignment="1">
      <alignment horizontal="center" vertical="center"/>
    </xf>
    <xf numFmtId="6" fontId="4" fillId="0" borderId="20" xfId="0" applyNumberFormat="1" applyFont="1" applyBorder="1" applyAlignment="1">
      <alignment horizontal="right" vertical="center"/>
    </xf>
    <xf numFmtId="44" fontId="4" fillId="0" borderId="51" xfId="3" applyNumberFormat="1" applyFont="1" applyBorder="1" applyAlignment="1">
      <alignment horizontal="center" vertical="center"/>
    </xf>
    <xf numFmtId="0" fontId="4" fillId="0" borderId="36" xfId="0" applyFont="1" applyBorder="1" applyAlignment="1">
      <alignment vertical="center"/>
    </xf>
    <xf numFmtId="44" fontId="4" fillId="5" borderId="53" xfId="3" applyNumberFormat="1" applyFont="1" applyFill="1" applyBorder="1" applyAlignment="1">
      <alignment horizontal="center" vertical="center"/>
    </xf>
    <xf numFmtId="44" fontId="3" fillId="0" borderId="56" xfId="3" applyNumberFormat="1" applyFont="1" applyBorder="1" applyAlignment="1">
      <alignment vertical="center"/>
    </xf>
    <xf numFmtId="0" fontId="4" fillId="0" borderId="8" xfId="3" applyFont="1" applyBorder="1" applyAlignment="1">
      <alignment vertical="center"/>
    </xf>
    <xf numFmtId="44" fontId="4" fillId="0" borderId="24" xfId="3" applyNumberFormat="1" applyFont="1" applyBorder="1" applyAlignment="1">
      <alignment vertical="center"/>
    </xf>
    <xf numFmtId="0" fontId="4" fillId="0" borderId="4" xfId="3" applyFont="1" applyBorder="1" applyAlignment="1">
      <alignment vertical="center"/>
    </xf>
    <xf numFmtId="0" fontId="4" fillId="0" borderId="12" xfId="3" applyFont="1" applyBorder="1" applyAlignment="1">
      <alignment vertical="center"/>
    </xf>
    <xf numFmtId="44" fontId="3" fillId="0" borderId="59" xfId="3" applyNumberFormat="1" applyFont="1" applyBorder="1" applyAlignment="1">
      <alignment vertical="center"/>
    </xf>
    <xf numFmtId="0" fontId="3" fillId="0" borderId="0" xfId="3" applyFont="1" applyAlignment="1">
      <alignment vertical="center"/>
    </xf>
    <xf numFmtId="2" fontId="3" fillId="0" borderId="0" xfId="3" applyNumberFormat="1" applyFont="1" applyAlignment="1">
      <alignment vertical="center"/>
    </xf>
    <xf numFmtId="42" fontId="3" fillId="0" borderId="0" xfId="3" applyNumberFormat="1" applyFont="1" applyAlignment="1">
      <alignment vertical="center"/>
    </xf>
    <xf numFmtId="44" fontId="3" fillId="0" borderId="0" xfId="3" applyNumberFormat="1" applyFont="1" applyAlignment="1">
      <alignment vertical="center"/>
    </xf>
    <xf numFmtId="44" fontId="3" fillId="0" borderId="16" xfId="3" applyNumberFormat="1" applyFont="1" applyBorder="1" applyAlignment="1">
      <alignment vertical="center"/>
    </xf>
    <xf numFmtId="44" fontId="3" fillId="0" borderId="51" xfId="3" applyNumberFormat="1" applyFont="1" applyBorder="1" applyAlignment="1">
      <alignment vertical="center"/>
    </xf>
    <xf numFmtId="0" fontId="4" fillId="0" borderId="9" xfId="3" applyFont="1" applyBorder="1" applyAlignment="1">
      <alignment horizontal="center" vertical="center"/>
    </xf>
    <xf numFmtId="44" fontId="3" fillId="0" borderId="11" xfId="3" applyNumberFormat="1" applyFont="1" applyBorder="1" applyAlignment="1">
      <alignment vertical="center"/>
    </xf>
    <xf numFmtId="0" fontId="4" fillId="0" borderId="23" xfId="3" applyFont="1" applyBorder="1" applyAlignment="1">
      <alignment vertical="center" wrapText="1"/>
    </xf>
    <xf numFmtId="0" fontId="3" fillId="4" borderId="23" xfId="3" applyFont="1" applyFill="1" applyBorder="1" applyAlignment="1">
      <alignment vertical="center" wrapText="1"/>
    </xf>
    <xf numFmtId="0" fontId="4" fillId="0" borderId="22" xfId="3" applyFont="1" applyBorder="1" applyAlignment="1">
      <alignment vertical="center" wrapText="1"/>
    </xf>
    <xf numFmtId="0" fontId="4" fillId="0" borderId="24" xfId="3" applyFont="1" applyBorder="1" applyAlignment="1">
      <alignment vertical="center" wrapText="1"/>
    </xf>
    <xf numFmtId="0" fontId="3" fillId="0" borderId="25" xfId="3" applyFont="1" applyBorder="1" applyAlignment="1">
      <alignment vertical="center" wrapText="1"/>
    </xf>
    <xf numFmtId="166" fontId="4" fillId="0" borderId="18" xfId="3" applyNumberFormat="1" applyFont="1" applyBorder="1" applyAlignment="1">
      <alignment vertical="center" wrapText="1"/>
    </xf>
    <xf numFmtId="0" fontId="4" fillId="0" borderId="18" xfId="4" applyFont="1" applyBorder="1" applyAlignment="1" applyProtection="1">
      <alignment vertical="center" wrapText="1"/>
      <protection hidden="1"/>
    </xf>
    <xf numFmtId="0" fontId="4" fillId="0" borderId="18" xfId="0" applyFont="1" applyBorder="1" applyAlignment="1" applyProtection="1">
      <alignment vertical="center" wrapText="1"/>
      <protection hidden="1"/>
    </xf>
    <xf numFmtId="0" fontId="4" fillId="0" borderId="20" xfId="3" applyFont="1" applyBorder="1" applyAlignment="1">
      <alignment vertical="center" wrapText="1"/>
    </xf>
    <xf numFmtId="0" fontId="4" fillId="0" borderId="25" xfId="0" applyFont="1" applyBorder="1" applyAlignment="1" applyProtection="1">
      <alignment vertical="center" wrapText="1"/>
      <protection hidden="1"/>
    </xf>
    <xf numFmtId="0" fontId="3" fillId="4" borderId="25" xfId="3" applyFont="1" applyFill="1" applyBorder="1" applyAlignment="1">
      <alignment vertical="center" wrapText="1"/>
    </xf>
    <xf numFmtId="0" fontId="4" fillId="0" borderId="17" xfId="3" applyFont="1" applyBorder="1" applyAlignment="1">
      <alignment vertical="center" wrapText="1"/>
    </xf>
    <xf numFmtId="2" fontId="4" fillId="0" borderId="18" xfId="3" applyNumberFormat="1" applyFont="1" applyBorder="1" applyAlignment="1">
      <alignment vertical="center" wrapText="1"/>
    </xf>
    <xf numFmtId="49" fontId="4" fillId="0" borderId="17" xfId="3" applyNumberFormat="1" applyFont="1" applyBorder="1" applyAlignment="1">
      <alignment vertical="center" wrapText="1"/>
    </xf>
    <xf numFmtId="2" fontId="4" fillId="0" borderId="17" xfId="3" applyNumberFormat="1" applyFont="1" applyBorder="1" applyAlignment="1">
      <alignment vertical="center" wrapText="1"/>
    </xf>
    <xf numFmtId="0" fontId="3" fillId="4" borderId="22" xfId="3" applyFont="1" applyFill="1" applyBorder="1" applyAlignment="1">
      <alignment vertical="center" wrapText="1"/>
    </xf>
    <xf numFmtId="2" fontId="3" fillId="4" borderId="23" xfId="3" applyNumberFormat="1" applyFont="1" applyFill="1" applyBorder="1" applyAlignment="1">
      <alignment vertical="center" wrapText="1"/>
    </xf>
    <xf numFmtId="42" fontId="3" fillId="4" borderId="23" xfId="3" applyNumberFormat="1" applyFont="1" applyFill="1" applyBorder="1" applyAlignment="1">
      <alignment vertical="center" wrapText="1"/>
    </xf>
    <xf numFmtId="164" fontId="3" fillId="4" borderId="24" xfId="3" applyNumberFormat="1" applyFont="1" applyFill="1" applyBorder="1" applyAlignment="1">
      <alignment vertical="center" wrapText="1"/>
    </xf>
    <xf numFmtId="166" fontId="4" fillId="0" borderId="26" xfId="3" applyNumberFormat="1" applyFont="1" applyBorder="1" applyAlignment="1">
      <alignment vertical="center" wrapText="1"/>
    </xf>
    <xf numFmtId="42" fontId="4" fillId="0" borderId="18" xfId="0" applyNumberFormat="1" applyFont="1" applyBorder="1" applyAlignment="1" applyProtection="1">
      <alignment vertical="center" wrapText="1"/>
      <protection hidden="1"/>
    </xf>
    <xf numFmtId="164" fontId="4" fillId="0" borderId="28" xfId="3" applyNumberFormat="1" applyFont="1" applyBorder="1" applyAlignment="1">
      <alignment vertical="center" wrapText="1"/>
    </xf>
    <xf numFmtId="42" fontId="4" fillId="0" borderId="18" xfId="0" applyNumberFormat="1" applyFont="1" applyBorder="1" applyAlignment="1">
      <alignment vertical="center" wrapText="1"/>
    </xf>
    <xf numFmtId="2" fontId="3" fillId="0" borderId="18" xfId="0" applyNumberFormat="1" applyFont="1" applyBorder="1" applyAlignment="1" applyProtection="1">
      <alignment horizontal="center" vertical="center" wrapText="1"/>
      <protection hidden="1"/>
    </xf>
    <xf numFmtId="0" fontId="4" fillId="0" borderId="27" xfId="0" applyFont="1" applyBorder="1" applyAlignment="1">
      <alignment horizontal="center" vertical="center" wrapText="1"/>
    </xf>
    <xf numFmtId="0" fontId="4" fillId="0" borderId="0" xfId="3" applyFont="1" applyAlignment="1">
      <alignment vertical="center"/>
    </xf>
    <xf numFmtId="10" fontId="3" fillId="0" borderId="16" xfId="2" applyNumberFormat="1" applyFont="1" applyFill="1" applyBorder="1" applyAlignment="1">
      <alignment vertical="center"/>
    </xf>
    <xf numFmtId="9" fontId="3" fillId="0" borderId="19" xfId="2" applyFont="1" applyFill="1" applyBorder="1" applyAlignment="1">
      <alignment vertical="center"/>
    </xf>
    <xf numFmtId="9" fontId="3" fillId="0" borderId="51" xfId="2" applyFont="1" applyFill="1" applyBorder="1" applyAlignment="1">
      <alignment vertical="center"/>
    </xf>
    <xf numFmtId="0" fontId="4" fillId="0" borderId="0" xfId="3" applyFont="1" applyAlignment="1">
      <alignment wrapText="1"/>
    </xf>
    <xf numFmtId="0" fontId="3" fillId="4" borderId="22" xfId="3" applyFont="1" applyFill="1" applyBorder="1" applyAlignment="1">
      <alignment horizontal="center" vertical="center" wrapText="1"/>
    </xf>
    <xf numFmtId="0" fontId="3" fillId="4" borderId="23" xfId="3" applyFont="1" applyFill="1" applyBorder="1" applyAlignment="1">
      <alignment horizontal="center" vertical="center" wrapText="1"/>
    </xf>
    <xf numFmtId="2" fontId="3" fillId="4" borderId="23" xfId="3" applyNumberFormat="1" applyFont="1" applyFill="1" applyBorder="1" applyAlignment="1">
      <alignment horizontal="center" vertical="center" wrapText="1"/>
    </xf>
    <xf numFmtId="166" fontId="3" fillId="4" borderId="23" xfId="3" applyNumberFormat="1" applyFont="1" applyFill="1" applyBorder="1" applyAlignment="1">
      <alignment horizontal="center" vertical="center" wrapText="1"/>
    </xf>
    <xf numFmtId="164" fontId="3" fillId="4" borderId="24" xfId="3" applyNumberFormat="1" applyFont="1" applyFill="1" applyBorder="1" applyAlignment="1">
      <alignment horizontal="center" vertical="center" wrapText="1"/>
    </xf>
    <xf numFmtId="0" fontId="2" fillId="0" borderId="8" xfId="3" applyBorder="1" applyAlignment="1">
      <alignment wrapText="1"/>
    </xf>
    <xf numFmtId="0" fontId="2" fillId="0" borderId="0" xfId="3" applyAlignment="1">
      <alignment wrapText="1"/>
    </xf>
    <xf numFmtId="0" fontId="2" fillId="0" borderId="6" xfId="3" applyBorder="1" applyAlignment="1">
      <alignment wrapText="1"/>
    </xf>
    <xf numFmtId="0" fontId="5" fillId="0" borderId="18" xfId="0" applyFont="1" applyBorder="1" applyAlignment="1">
      <alignment horizontal="left" vertical="center" wrapText="1"/>
    </xf>
    <xf numFmtId="0" fontId="4" fillId="5" borderId="18" xfId="3" applyFont="1" applyFill="1" applyBorder="1" applyAlignment="1">
      <alignment horizontal="center" vertical="center" wrapText="1"/>
    </xf>
    <xf numFmtId="44" fontId="4" fillId="0" borderId="18" xfId="3" applyNumberFormat="1" applyFont="1" applyBorder="1" applyAlignment="1">
      <alignment vertical="center" wrapText="1"/>
    </xf>
    <xf numFmtId="44" fontId="4" fillId="0" borderId="18" xfId="3" applyNumberFormat="1" applyFont="1" applyBorder="1" applyAlignment="1">
      <alignment horizontal="right" vertical="center" wrapText="1"/>
    </xf>
    <xf numFmtId="44" fontId="6" fillId="0" borderId="18" xfId="3" applyNumberFormat="1" applyFont="1" applyBorder="1" applyAlignment="1">
      <alignment vertical="center" wrapText="1"/>
    </xf>
    <xf numFmtId="44" fontId="4" fillId="0" borderId="18" xfId="5" applyFont="1" applyFill="1" applyBorder="1" applyAlignment="1">
      <alignment horizontal="center" vertical="center"/>
    </xf>
    <xf numFmtId="42" fontId="4" fillId="0" borderId="18" xfId="3" applyNumberFormat="1" applyFont="1" applyBorder="1" applyAlignment="1">
      <alignment horizontal="left" vertical="center" wrapText="1"/>
    </xf>
    <xf numFmtId="164" fontId="4" fillId="0" borderId="24" xfId="3" applyNumberFormat="1" applyFont="1" applyBorder="1" applyAlignment="1">
      <alignment vertical="center" wrapText="1"/>
    </xf>
    <xf numFmtId="0" fontId="2" fillId="0" borderId="52" xfId="3" applyBorder="1" applyAlignment="1">
      <alignment horizontal="center" vertical="center" wrapText="1"/>
    </xf>
    <xf numFmtId="0" fontId="6" fillId="0" borderId="21" xfId="0" applyFont="1" applyBorder="1" applyAlignment="1">
      <alignment horizontal="left" vertical="center" wrapText="1"/>
    </xf>
    <xf numFmtId="0" fontId="4" fillId="0" borderId="21" xfId="3" applyFont="1" applyBorder="1" applyAlignment="1">
      <alignment horizontal="center" vertical="center" wrapText="1"/>
    </xf>
    <xf numFmtId="2" fontId="4" fillId="0" borderId="21" xfId="3" applyNumberFormat="1" applyFont="1" applyBorder="1" applyAlignment="1">
      <alignment horizontal="center" vertical="center" wrapText="1"/>
    </xf>
    <xf numFmtId="44" fontId="4" fillId="0" borderId="21" xfId="3" applyNumberFormat="1" applyFont="1" applyBorder="1" applyAlignment="1">
      <alignment vertical="center" wrapText="1"/>
    </xf>
    <xf numFmtId="0" fontId="11" fillId="0" borderId="52" xfId="3" applyFont="1" applyBorder="1" applyAlignment="1">
      <alignment horizontal="center" vertical="center" wrapText="1"/>
    </xf>
    <xf numFmtId="0" fontId="3" fillId="0" borderId="21" xfId="3" applyFont="1" applyBorder="1" applyAlignment="1">
      <alignment vertical="center" wrapText="1"/>
    </xf>
    <xf numFmtId="0" fontId="11" fillId="0" borderId="17" xfId="3" applyFont="1" applyBorder="1" applyAlignment="1">
      <alignment horizontal="center" vertical="center" wrapText="1"/>
    </xf>
    <xf numFmtId="0" fontId="3" fillId="0" borderId="18" xfId="3" applyFont="1" applyBorder="1" applyAlignment="1">
      <alignment vertical="center" wrapText="1"/>
    </xf>
    <xf numFmtId="0" fontId="11" fillId="0" borderId="46" xfId="3" applyFont="1" applyBorder="1" applyAlignment="1">
      <alignment horizontal="center" vertical="center" wrapText="1"/>
    </xf>
    <xf numFmtId="0" fontId="3" fillId="0" borderId="48" xfId="3" applyFont="1" applyBorder="1" applyAlignment="1">
      <alignment vertical="center" wrapText="1"/>
    </xf>
    <xf numFmtId="164" fontId="3" fillId="0" borderId="19" xfId="3" applyNumberFormat="1" applyFont="1" applyBorder="1" applyAlignment="1">
      <alignment vertical="center" wrapText="1"/>
    </xf>
    <xf numFmtId="164" fontId="4" fillId="0" borderId="6" xfId="3" applyNumberFormat="1" applyFont="1" applyBorder="1" applyAlignment="1">
      <alignment vertical="center" wrapText="1"/>
    </xf>
    <xf numFmtId="164" fontId="3" fillId="0" borderId="51" xfId="3" applyNumberFormat="1" applyFont="1" applyBorder="1" applyAlignment="1">
      <alignment vertical="center" wrapText="1"/>
    </xf>
    <xf numFmtId="9" fontId="3" fillId="0" borderId="26" xfId="3" applyNumberFormat="1" applyFont="1" applyBorder="1" applyAlignment="1">
      <alignment vertical="center" wrapText="1"/>
    </xf>
    <xf numFmtId="0" fontId="3" fillId="2" borderId="63" xfId="3" applyFont="1" applyFill="1" applyBorder="1" applyAlignment="1">
      <alignment horizontal="center" vertical="center"/>
    </xf>
    <xf numFmtId="0" fontId="3" fillId="3" borderId="64" xfId="3" applyFont="1" applyFill="1" applyBorder="1" applyAlignment="1">
      <alignment horizontal="center" vertical="center"/>
    </xf>
    <xf numFmtId="0" fontId="3" fillId="2" borderId="65" xfId="3" applyFont="1" applyFill="1" applyBorder="1" applyAlignment="1">
      <alignment horizontal="center" vertical="center"/>
    </xf>
    <xf numFmtId="2" fontId="3" fillId="2" borderId="65" xfId="3" applyNumberFormat="1" applyFont="1" applyFill="1" applyBorder="1" applyAlignment="1">
      <alignment horizontal="center" vertical="center"/>
    </xf>
    <xf numFmtId="42" fontId="3" fillId="2" borderId="65" xfId="3" applyNumberFormat="1" applyFont="1" applyFill="1" applyBorder="1" applyAlignment="1">
      <alignment horizontal="center" vertical="center"/>
    </xf>
    <xf numFmtId="164" fontId="3" fillId="2" borderId="66" xfId="3" applyNumberFormat="1" applyFont="1" applyFill="1" applyBorder="1" applyAlignment="1">
      <alignment horizontal="center" vertical="center"/>
    </xf>
    <xf numFmtId="0" fontId="3" fillId="4" borderId="13" xfId="3" applyFont="1" applyFill="1" applyBorder="1" applyAlignment="1">
      <alignment horizontal="center" vertical="center"/>
    </xf>
    <xf numFmtId="0" fontId="3" fillId="4" borderId="15" xfId="3" applyFont="1" applyFill="1" applyBorder="1" applyAlignment="1">
      <alignment horizontal="center" vertical="center"/>
    </xf>
    <xf numFmtId="2" fontId="3" fillId="4" borderId="15" xfId="3" applyNumberFormat="1" applyFont="1" applyFill="1" applyBorder="1" applyAlignment="1">
      <alignment horizontal="center" vertical="center"/>
    </xf>
    <xf numFmtId="42" fontId="3" fillId="4" borderId="15" xfId="3" applyNumberFormat="1" applyFont="1" applyFill="1" applyBorder="1" applyAlignment="1">
      <alignment horizontal="center" vertical="center"/>
    </xf>
    <xf numFmtId="164" fontId="3" fillId="4" borderId="16" xfId="3" applyNumberFormat="1" applyFont="1" applyFill="1" applyBorder="1" applyAlignment="1">
      <alignment horizontal="center" vertical="center"/>
    </xf>
    <xf numFmtId="42" fontId="4" fillId="0" borderId="0" xfId="0" applyNumberFormat="1" applyFont="1" applyAlignment="1" applyProtection="1">
      <alignment vertical="center" wrapText="1"/>
      <protection hidden="1"/>
    </xf>
    <xf numFmtId="0" fontId="4" fillId="0" borderId="0" xfId="0" applyFont="1" applyAlignment="1">
      <alignment vertical="center" wrapText="1"/>
    </xf>
    <xf numFmtId="42" fontId="4" fillId="0" borderId="0" xfId="0" applyNumberFormat="1" applyFont="1" applyAlignment="1">
      <alignment vertical="center" wrapText="1"/>
    </xf>
    <xf numFmtId="0" fontId="4" fillId="0" borderId="0" xfId="3" applyFont="1" applyAlignment="1">
      <alignment vertical="center" wrapText="1"/>
    </xf>
    <xf numFmtId="2" fontId="4" fillId="0" borderId="0" xfId="3" applyNumberFormat="1" applyFont="1" applyAlignment="1">
      <alignment horizontal="center" vertical="center" wrapText="1"/>
    </xf>
    <xf numFmtId="0" fontId="4" fillId="0" borderId="0" xfId="3" applyFont="1" applyAlignment="1">
      <alignment horizontal="left" vertical="center"/>
    </xf>
    <xf numFmtId="2" fontId="4" fillId="5" borderId="0" xfId="3" applyNumberFormat="1" applyFont="1" applyFill="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1" fontId="4" fillId="0" borderId="0" xfId="0" applyNumberFormat="1" applyFont="1" applyAlignment="1">
      <alignment horizontal="center" vertical="center"/>
    </xf>
    <xf numFmtId="0" fontId="10" fillId="4" borderId="13" xfId="3" applyFont="1" applyFill="1" applyBorder="1" applyAlignment="1">
      <alignment horizontal="center" vertical="center" wrapText="1"/>
    </xf>
    <xf numFmtId="0" fontId="3" fillId="4" borderId="14" xfId="3" applyFont="1" applyFill="1" applyBorder="1" applyAlignment="1">
      <alignment horizontal="center" vertical="center" wrapText="1"/>
    </xf>
    <xf numFmtId="0" fontId="10" fillId="4" borderId="15" xfId="3" applyFont="1" applyFill="1" applyBorder="1" applyAlignment="1">
      <alignment horizontal="center" vertical="center" wrapText="1"/>
    </xf>
    <xf numFmtId="2" fontId="10" fillId="4" borderId="15" xfId="3" applyNumberFormat="1" applyFont="1" applyFill="1" applyBorder="1" applyAlignment="1">
      <alignment horizontal="center" vertical="center" wrapText="1"/>
    </xf>
    <xf numFmtId="166" fontId="10" fillId="4" borderId="15" xfId="3" applyNumberFormat="1" applyFont="1" applyFill="1" applyBorder="1" applyAlignment="1">
      <alignment horizontal="center" vertical="center" wrapText="1"/>
    </xf>
    <xf numFmtId="164" fontId="10" fillId="4" borderId="16" xfId="3" applyNumberFormat="1" applyFont="1" applyFill="1" applyBorder="1" applyAlignment="1">
      <alignment horizontal="center" vertical="center" wrapText="1"/>
    </xf>
    <xf numFmtId="0" fontId="12" fillId="0" borderId="18" xfId="0" applyFont="1" applyBorder="1" applyAlignment="1">
      <alignment horizontal="left" vertical="center" indent="17"/>
    </xf>
    <xf numFmtId="0" fontId="12" fillId="0" borderId="0" xfId="0" applyFont="1" applyAlignment="1">
      <alignment horizontal="left" vertical="center" indent="17"/>
    </xf>
    <xf numFmtId="0" fontId="0" fillId="0" borderId="18" xfId="0" applyBorder="1" applyAlignment="1">
      <alignment horizontal="center"/>
    </xf>
    <xf numFmtId="0" fontId="3" fillId="0" borderId="25" xfId="3" applyFont="1" applyBorder="1" applyAlignment="1">
      <alignment horizontal="center" vertical="center" wrapText="1"/>
    </xf>
    <xf numFmtId="0" fontId="3" fillId="0" borderId="23" xfId="3" applyFont="1" applyBorder="1" applyAlignment="1">
      <alignment horizontal="center" vertical="center" wrapText="1"/>
    </xf>
    <xf numFmtId="0" fontId="3" fillId="0" borderId="62" xfId="3" applyFont="1" applyBorder="1" applyAlignment="1">
      <alignment horizontal="center" vertical="center" wrapText="1"/>
    </xf>
    <xf numFmtId="0" fontId="3" fillId="0" borderId="58" xfId="3" applyFont="1" applyBorder="1" applyAlignment="1">
      <alignment horizontal="center" vertical="center" wrapText="1"/>
    </xf>
    <xf numFmtId="0" fontId="3" fillId="0" borderId="61" xfId="3" applyFont="1" applyBorder="1" applyAlignment="1">
      <alignment horizontal="center" vertical="center" wrapText="1"/>
    </xf>
    <xf numFmtId="0" fontId="3" fillId="0" borderId="17" xfId="3" applyFont="1" applyBorder="1" applyAlignment="1">
      <alignment horizontal="center" vertical="center"/>
    </xf>
    <xf numFmtId="0" fontId="3" fillId="0" borderId="18" xfId="3" applyFont="1" applyBorder="1" applyAlignment="1">
      <alignment horizontal="center" vertical="center"/>
    </xf>
    <xf numFmtId="0" fontId="3" fillId="0" borderId="46" xfId="3" applyFont="1" applyBorder="1" applyAlignment="1">
      <alignment horizontal="center" vertical="center"/>
    </xf>
    <xf numFmtId="0" fontId="3" fillId="0" borderId="48" xfId="3" applyFont="1" applyBorder="1" applyAlignment="1">
      <alignment horizontal="center" vertical="center"/>
    </xf>
    <xf numFmtId="0" fontId="4" fillId="0" borderId="1" xfId="3" applyFont="1" applyBorder="1" applyAlignment="1">
      <alignment horizontal="left" vertical="center"/>
    </xf>
    <xf numFmtId="0" fontId="4" fillId="0" borderId="3" xfId="3" applyFont="1" applyBorder="1" applyAlignment="1">
      <alignment horizontal="left" vertical="center"/>
    </xf>
    <xf numFmtId="0" fontId="3" fillId="0" borderId="26" xfId="3" applyFont="1" applyBorder="1" applyAlignment="1">
      <alignment horizontal="center" vertical="center" wrapText="1"/>
    </xf>
    <xf numFmtId="0" fontId="3" fillId="0" borderId="10" xfId="3" applyFont="1" applyBorder="1" applyAlignment="1">
      <alignment horizontal="center" vertical="center"/>
    </xf>
    <xf numFmtId="0" fontId="3" fillId="0" borderId="1" xfId="3" applyFont="1" applyBorder="1" applyAlignment="1">
      <alignment horizontal="center" vertical="center"/>
    </xf>
    <xf numFmtId="0" fontId="3" fillId="0" borderId="2" xfId="3" applyFont="1" applyBorder="1" applyAlignment="1">
      <alignment horizontal="center" vertical="center"/>
    </xf>
    <xf numFmtId="0" fontId="3" fillId="0" borderId="3" xfId="3" applyFont="1" applyBorder="1" applyAlignment="1">
      <alignment horizontal="center" vertical="center"/>
    </xf>
    <xf numFmtId="0" fontId="3" fillId="0" borderId="4" xfId="3" applyFont="1" applyBorder="1" applyAlignment="1">
      <alignment horizontal="center" vertical="center"/>
    </xf>
    <xf numFmtId="0" fontId="3" fillId="0" borderId="5" xfId="3" applyFont="1" applyBorder="1" applyAlignment="1">
      <alignment horizontal="center" vertical="center"/>
    </xf>
    <xf numFmtId="0" fontId="3" fillId="0" borderId="12" xfId="3" applyFont="1" applyBorder="1" applyAlignment="1">
      <alignment horizontal="center" vertical="center"/>
    </xf>
    <xf numFmtId="0" fontId="3" fillId="0" borderId="9" xfId="3" applyFont="1" applyBorder="1" applyAlignment="1">
      <alignment horizontal="center" vertical="center"/>
    </xf>
    <xf numFmtId="0" fontId="3" fillId="0" borderId="11" xfId="3" applyFont="1" applyBorder="1" applyAlignment="1">
      <alignment horizontal="center"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3" fillId="0" borderId="12" xfId="3" applyFont="1" applyBorder="1" applyAlignment="1">
      <alignment horizontal="center" vertical="center" wrapText="1"/>
    </xf>
    <xf numFmtId="0" fontId="3" fillId="4" borderId="9" xfId="3" applyFont="1" applyFill="1" applyBorder="1" applyAlignment="1">
      <alignment horizontal="center" vertical="center"/>
    </xf>
    <xf numFmtId="0" fontId="3" fillId="4" borderId="10" xfId="3" applyFont="1" applyFill="1" applyBorder="1" applyAlignment="1">
      <alignment horizontal="center" vertical="center"/>
    </xf>
    <xf numFmtId="0" fontId="3" fillId="4" borderId="11" xfId="3" applyFont="1" applyFill="1" applyBorder="1" applyAlignment="1">
      <alignment horizontal="center" vertical="center"/>
    </xf>
    <xf numFmtId="0" fontId="3" fillId="4" borderId="18" xfId="3" applyFont="1" applyFill="1" applyBorder="1" applyAlignment="1">
      <alignment horizontal="left" vertical="center"/>
    </xf>
    <xf numFmtId="0" fontId="3" fillId="4" borderId="32" xfId="3" applyFont="1" applyFill="1" applyBorder="1" applyAlignment="1">
      <alignment horizontal="left" vertical="center"/>
    </xf>
    <xf numFmtId="0" fontId="3" fillId="4" borderId="7" xfId="3" applyFont="1" applyFill="1" applyBorder="1" applyAlignment="1">
      <alignment horizontal="left" vertical="center"/>
    </xf>
    <xf numFmtId="0" fontId="3" fillId="4" borderId="29" xfId="3" applyFont="1" applyFill="1" applyBorder="1" applyAlignment="1">
      <alignment horizontal="left" vertical="center"/>
    </xf>
    <xf numFmtId="0" fontId="4" fillId="0" borderId="22" xfId="3" applyFont="1" applyBorder="1" applyAlignment="1">
      <alignment horizontal="center" vertical="center"/>
    </xf>
    <xf numFmtId="0" fontId="4" fillId="0" borderId="23" xfId="3" applyFont="1" applyBorder="1" applyAlignment="1">
      <alignment horizontal="center" vertical="center"/>
    </xf>
    <xf numFmtId="0" fontId="4" fillId="0" borderId="24" xfId="3" applyFont="1" applyBorder="1" applyAlignment="1">
      <alignment horizontal="center" vertical="center"/>
    </xf>
    <xf numFmtId="0" fontId="4" fillId="5" borderId="22" xfId="3" applyFont="1" applyFill="1" applyBorder="1" applyAlignment="1">
      <alignment horizontal="center" vertical="center"/>
    </xf>
    <xf numFmtId="0" fontId="4" fillId="5" borderId="23" xfId="3" applyFont="1" applyFill="1" applyBorder="1" applyAlignment="1">
      <alignment horizontal="center" vertical="center"/>
    </xf>
    <xf numFmtId="0" fontId="4" fillId="5" borderId="24" xfId="3" applyFont="1" applyFill="1" applyBorder="1" applyAlignment="1">
      <alignment horizontal="center" vertical="center"/>
    </xf>
    <xf numFmtId="0" fontId="3" fillId="0" borderId="54" xfId="3" applyFont="1" applyBorder="1" applyAlignment="1">
      <alignment horizontal="center" vertical="center"/>
    </xf>
    <xf numFmtId="0" fontId="3" fillId="0" borderId="55" xfId="3" applyFont="1" applyBorder="1" applyAlignment="1">
      <alignment horizontal="center" vertical="center"/>
    </xf>
    <xf numFmtId="0" fontId="3" fillId="0" borderId="60" xfId="3" applyFont="1" applyBorder="1" applyAlignment="1">
      <alignment horizontal="center" vertical="center"/>
    </xf>
    <xf numFmtId="0" fontId="3" fillId="0" borderId="57" xfId="3" applyFont="1" applyBorder="1" applyAlignment="1">
      <alignment horizontal="center" vertical="center"/>
    </xf>
    <xf numFmtId="0" fontId="3" fillId="0" borderId="58" xfId="3" applyFont="1" applyBorder="1" applyAlignment="1">
      <alignment horizontal="center" vertical="center"/>
    </xf>
    <xf numFmtId="0" fontId="3" fillId="0" borderId="61" xfId="3" applyFont="1" applyBorder="1" applyAlignment="1">
      <alignment horizontal="center" vertical="center"/>
    </xf>
    <xf numFmtId="0" fontId="3" fillId="0" borderId="13" xfId="3" applyFont="1" applyBorder="1" applyAlignment="1">
      <alignment horizontal="center" vertical="center"/>
    </xf>
    <xf numFmtId="0" fontId="3" fillId="0" borderId="15" xfId="3" applyFont="1" applyBorder="1" applyAlignment="1">
      <alignment horizontal="center" vertical="center"/>
    </xf>
  </cellXfs>
  <cellStyles count="6">
    <cellStyle name="Moneda" xfId="5" builtinId="4"/>
    <cellStyle name="Moneda [0]" xfId="1" builtinId="7"/>
    <cellStyle name="Normal" xfId="0" builtinId="0"/>
    <cellStyle name="Normal 10 2" xfId="3" xr:uid="{00000000-0005-0000-0000-000003000000}"/>
    <cellStyle name="Normal 2 2" xfId="4" xr:uid="{00000000-0005-0000-0000-000004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AGAC/PROYECTOS/2024/PROPIOS/PP-01-24%20ACTUALIZACI&#211;N%20DISE&#209;O%20CAJIC&#193;/TECNICO/PRESUPUESTO/9.%20ACTUALIZACION%20PRESUPUESTO%20APUS%20-%20ESEPCIFICACIONES%20preliminar/ACTUAL/2.%20MEMORIA%20DE%20CANTIDADES%20RESTAURAN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AGAC/PROYECTOS/2024/PROPIOS/PP-01-24%20ACTUALIZACI&#211;N%20DISE&#209;O%20CAJIC&#193;/TECNICO/ACTUALIZACION/ENTREGA%20FINAL%20OS%20173/PRESUPUESTO/MEMORIA%20DE%20CANTIDADES%20MOBILI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PRELIMINARES "/>
      <sheetName val="2.CIMENTACION "/>
      <sheetName val="3.REDES SANITARIAS 1"/>
      <sheetName val="3.REDES SANITARIAS "/>
      <sheetName val="4.ESTRUCTURAS EN CONCRETO"/>
      <sheetName val="5.REDES DE SUMINISTRO 1"/>
      <sheetName val="5.REDES DE SUMINISTRO"/>
      <sheetName val="6.REDES ELECTRICAS 1"/>
      <sheetName val="6.REDES ELECTRICAS "/>
      <sheetName val="7.RED VOZ Y DATOS (2)"/>
      <sheetName val="8.INST. DE GAS"/>
      <sheetName val="8.INST. DE GAS (2)"/>
      <sheetName val="9.MURO Y PAÑETE "/>
      <sheetName val="10.PISOS"/>
      <sheetName val="11.ACABADOS"/>
      <sheetName val="12. APAR SANT"/>
      <sheetName val="13.RED CONTRAINCENDIO"/>
      <sheetName val="14.CUBIERTA"/>
      <sheetName val="15.SISTEMA PANELES SOLARES"/>
      <sheetName val=" 16.CARPINTERIA METALICA Y ALUM"/>
      <sheetName val=" 17.OBRAS EXTERIORES "/>
      <sheetName val="19. APANTALLAMIENTO"/>
      <sheetName val="18. APANTALLAMIENTO"/>
    </sheetNames>
    <sheetDataSet>
      <sheetData sheetId="0" refreshError="1">
        <row r="38">
          <cell r="O38">
            <v>1783.7524000000001</v>
          </cell>
        </row>
        <row r="79">
          <cell r="O79">
            <v>238</v>
          </cell>
        </row>
        <row r="120">
          <cell r="O120">
            <v>1583.7524000000001</v>
          </cell>
        </row>
        <row r="328">
          <cell r="O328">
            <v>735.71500000000003</v>
          </cell>
        </row>
        <row r="503">
          <cell r="O503">
            <v>205.36500000000001</v>
          </cell>
        </row>
        <row r="584">
          <cell r="O584">
            <v>1</v>
          </cell>
        </row>
        <row r="625">
          <cell r="O625">
            <v>12</v>
          </cell>
        </row>
        <row r="666">
          <cell r="O666">
            <v>9.3800000000000026</v>
          </cell>
        </row>
        <row r="707">
          <cell r="O707">
            <v>1</v>
          </cell>
        </row>
        <row r="748">
          <cell r="O748">
            <v>3</v>
          </cell>
        </row>
      </sheetData>
      <sheetData sheetId="1" refreshError="1">
        <row r="120">
          <cell r="O120">
            <v>151.74</v>
          </cell>
        </row>
        <row r="243">
          <cell r="O243">
            <v>62.351499999999994</v>
          </cell>
        </row>
        <row r="366">
          <cell r="O366">
            <v>6.4558732656249997</v>
          </cell>
        </row>
        <row r="531">
          <cell r="O531">
            <v>71.242999999999995</v>
          </cell>
        </row>
        <row r="572">
          <cell r="O572">
            <v>179.84200000000001</v>
          </cell>
        </row>
        <row r="656">
          <cell r="O656">
            <v>900.7</v>
          </cell>
        </row>
        <row r="696">
          <cell r="O696">
            <v>88.539999999999992</v>
          </cell>
        </row>
      </sheetData>
      <sheetData sheetId="2" refreshError="1">
        <row r="38">
          <cell r="O38">
            <v>1</v>
          </cell>
        </row>
        <row r="79">
          <cell r="O79">
            <v>4</v>
          </cell>
        </row>
        <row r="120">
          <cell r="O120">
            <v>1</v>
          </cell>
        </row>
        <row r="161">
          <cell r="O161">
            <v>10</v>
          </cell>
        </row>
        <row r="202">
          <cell r="O202">
            <v>6</v>
          </cell>
        </row>
        <row r="243">
          <cell r="O243">
            <v>47.17</v>
          </cell>
        </row>
        <row r="284">
          <cell r="O284">
            <v>40.89</v>
          </cell>
        </row>
        <row r="366">
          <cell r="O366">
            <v>102.79</v>
          </cell>
        </row>
        <row r="407">
          <cell r="O407">
            <v>33.849999999999994</v>
          </cell>
        </row>
        <row r="448">
          <cell r="O448">
            <v>60.12</v>
          </cell>
        </row>
        <row r="489">
          <cell r="O489">
            <v>12.02</v>
          </cell>
        </row>
        <row r="530">
          <cell r="O530">
            <v>79.91</v>
          </cell>
        </row>
        <row r="571">
          <cell r="O571">
            <v>77.97</v>
          </cell>
        </row>
        <row r="612">
          <cell r="O612">
            <v>49.6</v>
          </cell>
        </row>
        <row r="653">
          <cell r="O653">
            <v>4.5</v>
          </cell>
        </row>
        <row r="694">
          <cell r="O694">
            <v>35.410000000000004</v>
          </cell>
        </row>
        <row r="735">
          <cell r="O735">
            <v>3.94</v>
          </cell>
        </row>
        <row r="776">
          <cell r="O776">
            <v>40.15</v>
          </cell>
        </row>
        <row r="817">
          <cell r="O817">
            <v>48.100000000000009</v>
          </cell>
        </row>
        <row r="858">
          <cell r="O858">
            <v>3.7</v>
          </cell>
        </row>
        <row r="899">
          <cell r="O899">
            <v>31.4</v>
          </cell>
        </row>
        <row r="940">
          <cell r="O940">
            <v>8</v>
          </cell>
        </row>
        <row r="981">
          <cell r="O981">
            <v>6</v>
          </cell>
        </row>
        <row r="1022">
          <cell r="O1022">
            <v>6</v>
          </cell>
        </row>
        <row r="1063">
          <cell r="O1063">
            <v>13</v>
          </cell>
        </row>
        <row r="1104">
          <cell r="O1104">
            <v>12</v>
          </cell>
        </row>
        <row r="1145">
          <cell r="O1145">
            <v>4</v>
          </cell>
        </row>
        <row r="1186">
          <cell r="O1186">
            <v>12.5</v>
          </cell>
        </row>
        <row r="1227">
          <cell r="O1227">
            <v>34.57</v>
          </cell>
        </row>
        <row r="1268">
          <cell r="O1268">
            <v>1</v>
          </cell>
        </row>
        <row r="1309">
          <cell r="O1309">
            <v>26</v>
          </cell>
        </row>
        <row r="1350">
          <cell r="O1350">
            <v>9</v>
          </cell>
        </row>
        <row r="1391">
          <cell r="O1391">
            <v>16</v>
          </cell>
        </row>
        <row r="1432">
          <cell r="O1432">
            <v>2</v>
          </cell>
        </row>
        <row r="1473">
          <cell r="O1473">
            <v>1</v>
          </cell>
        </row>
        <row r="1514">
          <cell r="O1514">
            <v>4</v>
          </cell>
        </row>
        <row r="1555">
          <cell r="O1555">
            <v>2</v>
          </cell>
        </row>
      </sheetData>
      <sheetData sheetId="3" refreshError="1"/>
      <sheetData sheetId="4" refreshError="1">
        <row r="2390">
          <cell r="O2390">
            <v>66527.936308400007</v>
          </cell>
        </row>
        <row r="2719">
          <cell r="O2719">
            <v>88.590330000000009</v>
          </cell>
        </row>
        <row r="2760">
          <cell r="O2760">
            <v>46.460125093750001</v>
          </cell>
        </row>
        <row r="2801">
          <cell r="O2801">
            <v>246</v>
          </cell>
        </row>
        <row r="2843">
          <cell r="O2843">
            <v>220.2</v>
          </cell>
        </row>
        <row r="2884">
          <cell r="O2884">
            <v>5.3</v>
          </cell>
        </row>
        <row r="2925">
          <cell r="O2925">
            <v>2.9750000000000001</v>
          </cell>
        </row>
        <row r="2966">
          <cell r="O2966">
            <v>1689.4</v>
          </cell>
        </row>
        <row r="3007">
          <cell r="O3007">
            <v>2002.5179999999996</v>
          </cell>
        </row>
        <row r="3048">
          <cell r="O3048">
            <v>33.895125</v>
          </cell>
        </row>
        <row r="3089">
          <cell r="O3089">
            <v>13.344374999999999</v>
          </cell>
        </row>
        <row r="3130">
          <cell r="O3130">
            <v>17.087499999999999</v>
          </cell>
        </row>
        <row r="3171">
          <cell r="O3171">
            <v>306</v>
          </cell>
        </row>
        <row r="3212">
          <cell r="O3212">
            <v>8.84</v>
          </cell>
        </row>
      </sheetData>
      <sheetData sheetId="5" refreshError="1">
        <row r="38">
          <cell r="O38">
            <v>44.099999999999994</v>
          </cell>
        </row>
        <row r="79">
          <cell r="O79">
            <v>26</v>
          </cell>
        </row>
        <row r="120">
          <cell r="O120">
            <v>1</v>
          </cell>
        </row>
        <row r="161">
          <cell r="O161">
            <v>5</v>
          </cell>
        </row>
        <row r="202">
          <cell r="O202">
            <v>80.67</v>
          </cell>
        </row>
        <row r="243">
          <cell r="O243">
            <v>39.64</v>
          </cell>
        </row>
        <row r="284">
          <cell r="O284">
            <v>83</v>
          </cell>
        </row>
        <row r="325">
          <cell r="O325">
            <v>15.930000000000001</v>
          </cell>
        </row>
        <row r="366">
          <cell r="O366">
            <v>10.82</v>
          </cell>
        </row>
        <row r="407">
          <cell r="O407">
            <v>26.510000000000005</v>
          </cell>
        </row>
        <row r="448">
          <cell r="O448">
            <v>19.299999999999997</v>
          </cell>
        </row>
        <row r="489">
          <cell r="O489">
            <v>5.6</v>
          </cell>
        </row>
        <row r="530">
          <cell r="O530">
            <v>75.59</v>
          </cell>
        </row>
        <row r="571">
          <cell r="O571">
            <v>22.970000000000002</v>
          </cell>
        </row>
        <row r="612">
          <cell r="O612">
            <v>36.4</v>
          </cell>
        </row>
        <row r="653">
          <cell r="O653">
            <v>23.8</v>
          </cell>
        </row>
        <row r="694">
          <cell r="O694">
            <v>11.899999999999999</v>
          </cell>
        </row>
        <row r="735">
          <cell r="O735">
            <v>42.27</v>
          </cell>
        </row>
        <row r="776">
          <cell r="O776">
            <v>30</v>
          </cell>
        </row>
        <row r="817">
          <cell r="O817">
            <v>2</v>
          </cell>
        </row>
        <row r="858">
          <cell r="O858">
            <v>7</v>
          </cell>
        </row>
        <row r="899">
          <cell r="O899">
            <v>7</v>
          </cell>
        </row>
        <row r="940">
          <cell r="O940">
            <v>4</v>
          </cell>
        </row>
        <row r="981">
          <cell r="O981">
            <v>6</v>
          </cell>
        </row>
        <row r="1022">
          <cell r="O1022">
            <v>3</v>
          </cell>
        </row>
        <row r="1063">
          <cell r="O1063">
            <v>2</v>
          </cell>
        </row>
        <row r="1104">
          <cell r="O1104">
            <v>1</v>
          </cell>
        </row>
        <row r="1145">
          <cell r="O1145">
            <v>7</v>
          </cell>
        </row>
        <row r="1186">
          <cell r="O1186">
            <v>2</v>
          </cell>
        </row>
        <row r="1227">
          <cell r="O1227">
            <v>2</v>
          </cell>
        </row>
        <row r="1268">
          <cell r="O1268">
            <v>3</v>
          </cell>
        </row>
        <row r="1309">
          <cell r="O1309">
            <v>1</v>
          </cell>
        </row>
        <row r="1350">
          <cell r="O1350">
            <v>1</v>
          </cell>
        </row>
        <row r="1391">
          <cell r="O1391">
            <v>1</v>
          </cell>
        </row>
        <row r="1432">
          <cell r="O1432">
            <v>89.857200000000006</v>
          </cell>
        </row>
        <row r="1473">
          <cell r="O1473">
            <v>46.968000000000004</v>
          </cell>
        </row>
        <row r="1514">
          <cell r="O1514">
            <v>89.857200000000006</v>
          </cell>
        </row>
        <row r="1555">
          <cell r="O1555">
            <v>31.147200000000002</v>
          </cell>
        </row>
      </sheetData>
      <sheetData sheetId="6" refreshError="1"/>
      <sheetData sheetId="7" refreshError="1">
        <row r="38">
          <cell r="O38">
            <v>64.789999999999992</v>
          </cell>
        </row>
        <row r="79">
          <cell r="O79">
            <v>2</v>
          </cell>
        </row>
        <row r="120">
          <cell r="O120">
            <v>1</v>
          </cell>
        </row>
        <row r="161">
          <cell r="O161">
            <v>6</v>
          </cell>
        </row>
        <row r="202">
          <cell r="O202">
            <v>1</v>
          </cell>
        </row>
        <row r="243">
          <cell r="O243">
            <v>1</v>
          </cell>
        </row>
        <row r="284">
          <cell r="O284">
            <v>1</v>
          </cell>
        </row>
        <row r="325">
          <cell r="O325">
            <v>228.39000000000001</v>
          </cell>
        </row>
        <row r="366">
          <cell r="O366">
            <v>1</v>
          </cell>
        </row>
        <row r="407">
          <cell r="O407">
            <v>146</v>
          </cell>
        </row>
        <row r="448">
          <cell r="O448">
            <v>15</v>
          </cell>
        </row>
        <row r="489">
          <cell r="O489">
            <v>6</v>
          </cell>
        </row>
        <row r="530">
          <cell r="O530">
            <v>3</v>
          </cell>
        </row>
        <row r="571">
          <cell r="O571">
            <v>20</v>
          </cell>
        </row>
        <row r="612">
          <cell r="O612">
            <v>6</v>
          </cell>
        </row>
        <row r="654">
          <cell r="O654">
            <v>6</v>
          </cell>
        </row>
        <row r="695">
          <cell r="O695">
            <v>12</v>
          </cell>
        </row>
        <row r="736">
          <cell r="O736">
            <v>76</v>
          </cell>
        </row>
        <row r="777">
          <cell r="O777">
            <v>4</v>
          </cell>
        </row>
        <row r="818">
          <cell r="O818">
            <v>18</v>
          </cell>
        </row>
        <row r="860">
          <cell r="O860">
            <v>5</v>
          </cell>
        </row>
        <row r="901">
          <cell r="O901">
            <v>2</v>
          </cell>
        </row>
        <row r="942">
          <cell r="O942">
            <v>9</v>
          </cell>
        </row>
        <row r="983">
          <cell r="O983">
            <v>4.0999999999999996</v>
          </cell>
        </row>
        <row r="1024">
          <cell r="O1024">
            <v>7</v>
          </cell>
        </row>
        <row r="1065">
          <cell r="O1065">
            <v>7</v>
          </cell>
        </row>
        <row r="1106">
          <cell r="O1106">
            <v>59.79</v>
          </cell>
        </row>
        <row r="1147">
          <cell r="O1147">
            <v>48.830000000000005</v>
          </cell>
        </row>
        <row r="1188">
          <cell r="O1188">
            <v>4</v>
          </cell>
        </row>
        <row r="1229">
          <cell r="O1229">
            <v>1</v>
          </cell>
        </row>
        <row r="1270">
          <cell r="O1270">
            <v>44.8</v>
          </cell>
        </row>
        <row r="1311">
          <cell r="O1311">
            <v>24.9</v>
          </cell>
        </row>
        <row r="1352">
          <cell r="O1352">
            <v>21.2</v>
          </cell>
        </row>
        <row r="1393">
          <cell r="O1393">
            <v>1</v>
          </cell>
        </row>
        <row r="1434">
          <cell r="O1434">
            <v>1</v>
          </cell>
        </row>
        <row r="1475">
          <cell r="O1475">
            <v>1</v>
          </cell>
        </row>
        <row r="1516">
          <cell r="O1516">
            <v>18</v>
          </cell>
        </row>
        <row r="1557">
          <cell r="O1557">
            <v>1</v>
          </cell>
        </row>
      </sheetData>
      <sheetData sheetId="8" refreshError="1"/>
      <sheetData sheetId="9" refreshError="1">
        <row r="38">
          <cell r="O38">
            <v>1</v>
          </cell>
        </row>
        <row r="79">
          <cell r="O79">
            <v>4</v>
          </cell>
        </row>
        <row r="120">
          <cell r="O120">
            <v>6</v>
          </cell>
        </row>
        <row r="161">
          <cell r="O161">
            <v>658.93000000000006</v>
          </cell>
        </row>
        <row r="202">
          <cell r="O202">
            <v>52</v>
          </cell>
        </row>
        <row r="243">
          <cell r="O243">
            <v>2</v>
          </cell>
        </row>
        <row r="284">
          <cell r="O284">
            <v>1</v>
          </cell>
        </row>
        <row r="325">
          <cell r="O325">
            <v>8</v>
          </cell>
        </row>
        <row r="366">
          <cell r="O366">
            <v>1</v>
          </cell>
        </row>
        <row r="407">
          <cell r="O407">
            <v>2</v>
          </cell>
        </row>
        <row r="448">
          <cell r="O448">
            <v>1</v>
          </cell>
        </row>
        <row r="489">
          <cell r="O489">
            <v>10</v>
          </cell>
        </row>
        <row r="530">
          <cell r="O530">
            <v>11</v>
          </cell>
        </row>
        <row r="571">
          <cell r="O571">
            <v>1</v>
          </cell>
        </row>
        <row r="612">
          <cell r="O612">
            <v>591.51</v>
          </cell>
        </row>
        <row r="653">
          <cell r="O653">
            <v>11</v>
          </cell>
        </row>
        <row r="694">
          <cell r="O694">
            <v>1</v>
          </cell>
        </row>
        <row r="735">
          <cell r="O735">
            <v>12</v>
          </cell>
        </row>
        <row r="776">
          <cell r="O776">
            <v>21</v>
          </cell>
        </row>
        <row r="817">
          <cell r="O817">
            <v>3</v>
          </cell>
        </row>
        <row r="858">
          <cell r="O858">
            <v>4</v>
          </cell>
        </row>
        <row r="899">
          <cell r="O899">
            <v>1</v>
          </cell>
        </row>
        <row r="940">
          <cell r="O940">
            <v>195</v>
          </cell>
        </row>
        <row r="981">
          <cell r="O981">
            <v>28</v>
          </cell>
        </row>
        <row r="1022">
          <cell r="O1022">
            <v>3</v>
          </cell>
        </row>
      </sheetData>
      <sheetData sheetId="10" refreshError="1">
        <row r="38">
          <cell r="O38">
            <v>9.3000000000000007</v>
          </cell>
        </row>
        <row r="79">
          <cell r="O79">
            <v>12.16</v>
          </cell>
        </row>
        <row r="120">
          <cell r="O120">
            <v>63.03</v>
          </cell>
        </row>
        <row r="161">
          <cell r="O161">
            <v>86.35</v>
          </cell>
        </row>
        <row r="202">
          <cell r="O202">
            <v>15</v>
          </cell>
        </row>
        <row r="243">
          <cell r="O243">
            <v>6</v>
          </cell>
        </row>
        <row r="284">
          <cell r="O284">
            <v>15</v>
          </cell>
        </row>
        <row r="325">
          <cell r="O325">
            <v>15</v>
          </cell>
        </row>
      </sheetData>
      <sheetData sheetId="11" refreshError="1"/>
      <sheetData sheetId="12" refreshError="1">
        <row r="83">
          <cell r="O83">
            <v>819.54499999999985</v>
          </cell>
        </row>
        <row r="123">
          <cell r="O123">
            <v>83.570000000000007</v>
          </cell>
        </row>
        <row r="165">
          <cell r="O165">
            <v>200.69400000000002</v>
          </cell>
        </row>
        <row r="207">
          <cell r="O207">
            <v>187.82400000000001</v>
          </cell>
        </row>
        <row r="249">
          <cell r="O249">
            <v>85.189999999999984</v>
          </cell>
        </row>
        <row r="290">
          <cell r="O290">
            <v>1276.5</v>
          </cell>
        </row>
        <row r="331">
          <cell r="O331">
            <v>53.739999999999995</v>
          </cell>
        </row>
        <row r="372">
          <cell r="O372">
            <v>6.1499999999999995</v>
          </cell>
        </row>
        <row r="413">
          <cell r="O413">
            <v>5.5381600000000013</v>
          </cell>
        </row>
        <row r="454">
          <cell r="O454">
            <v>417.6</v>
          </cell>
        </row>
        <row r="495">
          <cell r="O495">
            <v>244.2</v>
          </cell>
        </row>
      </sheetData>
      <sheetData sheetId="13" refreshError="1">
        <row r="39">
          <cell r="O39">
            <v>795.69</v>
          </cell>
        </row>
        <row r="80">
          <cell r="O80">
            <v>68.400000000000006</v>
          </cell>
        </row>
        <row r="121">
          <cell r="O121">
            <v>160.76000000000002</v>
          </cell>
        </row>
        <row r="162">
          <cell r="O162">
            <v>31.108000000000001</v>
          </cell>
        </row>
        <row r="203">
          <cell r="O203">
            <v>875.77350000000013</v>
          </cell>
        </row>
        <row r="245">
          <cell r="O245">
            <v>164.37</v>
          </cell>
        </row>
        <row r="287">
          <cell r="O287">
            <v>224.81</v>
          </cell>
        </row>
        <row r="328">
          <cell r="O328">
            <v>322.7</v>
          </cell>
        </row>
        <row r="369">
          <cell r="O369">
            <v>78.244500000000002</v>
          </cell>
        </row>
        <row r="410">
          <cell r="O410">
            <v>12.299999999999999</v>
          </cell>
        </row>
        <row r="451">
          <cell r="O451">
            <v>134.16</v>
          </cell>
        </row>
      </sheetData>
      <sheetData sheetId="14" refreshError="1">
        <row r="39">
          <cell r="O39">
            <v>12.1</v>
          </cell>
        </row>
        <row r="81">
          <cell r="O81">
            <v>244.38399999999999</v>
          </cell>
        </row>
        <row r="122">
          <cell r="O122">
            <v>135.96</v>
          </cell>
        </row>
        <row r="163">
          <cell r="O163">
            <v>526.29999999999995</v>
          </cell>
        </row>
        <row r="204">
          <cell r="O204">
            <v>29</v>
          </cell>
        </row>
      </sheetData>
      <sheetData sheetId="15" refreshError="1">
        <row r="38">
          <cell r="O38">
            <v>6</v>
          </cell>
        </row>
        <row r="79">
          <cell r="O79">
            <v>8</v>
          </cell>
        </row>
        <row r="120">
          <cell r="O120">
            <v>1</v>
          </cell>
        </row>
        <row r="161">
          <cell r="O161">
            <v>2</v>
          </cell>
        </row>
        <row r="202">
          <cell r="O202">
            <v>1</v>
          </cell>
        </row>
        <row r="243">
          <cell r="O243">
            <v>1</v>
          </cell>
        </row>
        <row r="284">
          <cell r="O284">
            <v>1</v>
          </cell>
        </row>
        <row r="325">
          <cell r="O325">
            <v>2</v>
          </cell>
        </row>
        <row r="366">
          <cell r="O366">
            <v>2</v>
          </cell>
        </row>
        <row r="407">
          <cell r="O407">
            <v>7</v>
          </cell>
        </row>
        <row r="448">
          <cell r="O448">
            <v>2</v>
          </cell>
        </row>
        <row r="489">
          <cell r="O489">
            <v>7.04</v>
          </cell>
        </row>
        <row r="530">
          <cell r="O530">
            <v>2</v>
          </cell>
        </row>
        <row r="571">
          <cell r="O571">
            <v>8.4</v>
          </cell>
        </row>
        <row r="612">
          <cell r="O612">
            <v>19.600000000000001</v>
          </cell>
        </row>
      </sheetData>
      <sheetData sheetId="16" refreshError="1">
        <row r="39">
          <cell r="O39">
            <v>5</v>
          </cell>
        </row>
        <row r="81">
          <cell r="O81">
            <v>2</v>
          </cell>
        </row>
        <row r="122">
          <cell r="O122">
            <v>2</v>
          </cell>
        </row>
        <row r="163">
          <cell r="O163">
            <v>1</v>
          </cell>
        </row>
        <row r="204">
          <cell r="O204">
            <v>1</v>
          </cell>
        </row>
        <row r="246">
          <cell r="O246">
            <v>28</v>
          </cell>
        </row>
        <row r="288">
          <cell r="O288">
            <v>63.900000000000006</v>
          </cell>
        </row>
        <row r="329">
          <cell r="O329">
            <v>5.2</v>
          </cell>
        </row>
        <row r="370">
          <cell r="O370">
            <v>52.7</v>
          </cell>
        </row>
        <row r="411">
          <cell r="O411">
            <v>33.6</v>
          </cell>
        </row>
        <row r="452">
          <cell r="O452">
            <v>44.47</v>
          </cell>
        </row>
        <row r="493">
          <cell r="O493">
            <v>126</v>
          </cell>
        </row>
        <row r="534">
          <cell r="O534">
            <v>75</v>
          </cell>
        </row>
        <row r="575">
          <cell r="O575">
            <v>75</v>
          </cell>
        </row>
        <row r="616">
          <cell r="O616">
            <v>325.87</v>
          </cell>
        </row>
        <row r="657">
          <cell r="O657">
            <v>1</v>
          </cell>
        </row>
      </sheetData>
      <sheetData sheetId="17" refreshError="1">
        <row r="39">
          <cell r="O39">
            <v>301.7</v>
          </cell>
        </row>
        <row r="80">
          <cell r="O80">
            <v>7</v>
          </cell>
        </row>
        <row r="121">
          <cell r="O121">
            <v>387.27499999999998</v>
          </cell>
        </row>
        <row r="164">
          <cell r="O164">
            <v>1117.5639999999999</v>
          </cell>
        </row>
        <row r="207">
          <cell r="O207">
            <v>1200.0198000000003</v>
          </cell>
        </row>
        <row r="250">
          <cell r="O250">
            <v>1248.1499999999999</v>
          </cell>
        </row>
        <row r="292">
          <cell r="O292">
            <v>2307.0447999999997</v>
          </cell>
        </row>
        <row r="383">
          <cell r="O383">
            <v>2594.6311999999998</v>
          </cell>
        </row>
        <row r="424">
          <cell r="O424">
            <v>143</v>
          </cell>
        </row>
        <row r="466">
          <cell r="O466">
            <v>15</v>
          </cell>
        </row>
        <row r="507">
          <cell r="O507">
            <v>46.9</v>
          </cell>
        </row>
        <row r="549">
          <cell r="O549">
            <v>276.35000000000002</v>
          </cell>
        </row>
        <row r="591">
          <cell r="O591">
            <v>105.08</v>
          </cell>
        </row>
      </sheetData>
      <sheetData sheetId="18" refreshError="1">
        <row r="39">
          <cell r="O39">
            <v>57</v>
          </cell>
        </row>
        <row r="81">
          <cell r="O81">
            <v>146.21069999999997</v>
          </cell>
        </row>
        <row r="122">
          <cell r="O122">
            <v>1</v>
          </cell>
        </row>
        <row r="163">
          <cell r="O163">
            <v>1</v>
          </cell>
        </row>
        <row r="204">
          <cell r="O204">
            <v>1</v>
          </cell>
        </row>
        <row r="246">
          <cell r="O246">
            <v>2</v>
          </cell>
        </row>
        <row r="288">
          <cell r="O288">
            <v>129.327</v>
          </cell>
        </row>
        <row r="329">
          <cell r="O329">
            <v>19.350000000000001</v>
          </cell>
        </row>
      </sheetData>
      <sheetData sheetId="19" refreshError="1">
        <row r="39">
          <cell r="O39">
            <v>203.20699999999999</v>
          </cell>
        </row>
        <row r="80">
          <cell r="O80">
            <v>1.9800000000000002</v>
          </cell>
        </row>
        <row r="121">
          <cell r="O121">
            <v>3.08</v>
          </cell>
        </row>
        <row r="163">
          <cell r="O163">
            <v>11.52</v>
          </cell>
        </row>
        <row r="204">
          <cell r="O204">
            <v>4.620000000000001</v>
          </cell>
        </row>
        <row r="245">
          <cell r="O245">
            <v>1</v>
          </cell>
        </row>
        <row r="287">
          <cell r="O287">
            <v>22.9085</v>
          </cell>
        </row>
        <row r="328">
          <cell r="O328">
            <v>17.14</v>
          </cell>
        </row>
        <row r="369">
          <cell r="O369">
            <v>45.59</v>
          </cell>
        </row>
        <row r="411">
          <cell r="O411">
            <v>38.96</v>
          </cell>
        </row>
        <row r="452">
          <cell r="O452">
            <v>3.7800000000000002</v>
          </cell>
        </row>
        <row r="493">
          <cell r="O493">
            <v>2.04</v>
          </cell>
        </row>
        <row r="534">
          <cell r="O534">
            <v>40</v>
          </cell>
        </row>
        <row r="575">
          <cell r="O575">
            <v>17.98</v>
          </cell>
        </row>
        <row r="616">
          <cell r="O616">
            <v>1.35</v>
          </cell>
        </row>
        <row r="657">
          <cell r="O657">
            <v>6.66</v>
          </cell>
        </row>
        <row r="698">
          <cell r="O698">
            <v>26.400000000000006</v>
          </cell>
        </row>
        <row r="739">
          <cell r="O739">
            <v>12.1</v>
          </cell>
        </row>
      </sheetData>
      <sheetData sheetId="20" refreshError="1">
        <row r="39">
          <cell r="O39">
            <v>92.420000000000016</v>
          </cell>
        </row>
        <row r="81">
          <cell r="O81">
            <v>462.1</v>
          </cell>
        </row>
        <row r="122">
          <cell r="O122">
            <v>290.01</v>
          </cell>
        </row>
        <row r="163">
          <cell r="O163">
            <v>45</v>
          </cell>
        </row>
        <row r="204">
          <cell r="O204">
            <v>33.1</v>
          </cell>
        </row>
        <row r="246">
          <cell r="O246">
            <v>36.4</v>
          </cell>
        </row>
        <row r="287">
          <cell r="O287">
            <v>16.3</v>
          </cell>
        </row>
        <row r="328">
          <cell r="O328">
            <v>16.3</v>
          </cell>
        </row>
        <row r="369">
          <cell r="O369">
            <v>62.129999999999995</v>
          </cell>
        </row>
        <row r="410">
          <cell r="O410">
            <v>1</v>
          </cell>
        </row>
        <row r="451">
          <cell r="O451">
            <v>52</v>
          </cell>
        </row>
        <row r="492">
          <cell r="O492">
            <v>100</v>
          </cell>
        </row>
        <row r="533">
          <cell r="O533">
            <v>175.88652482269504</v>
          </cell>
        </row>
        <row r="574">
          <cell r="O574">
            <v>45.599999999999994</v>
          </cell>
        </row>
      </sheetData>
      <sheetData sheetId="21" refreshError="1"/>
      <sheetData sheetId="22" refreshError="1">
        <row r="39">
          <cell r="O39">
            <v>10</v>
          </cell>
        </row>
        <row r="81">
          <cell r="O81">
            <v>167</v>
          </cell>
        </row>
        <row r="123">
          <cell r="O123">
            <v>12</v>
          </cell>
        </row>
        <row r="165">
          <cell r="O165">
            <v>184</v>
          </cell>
        </row>
        <row r="207">
          <cell r="O207">
            <v>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CERO INOXIDABLE"/>
      <sheetName val="2.MADERA Y METAL"/>
      <sheetName val="3.REFRIGERADOR"/>
      <sheetName val="5.EQUIPOS GASODOMESTICOS"/>
      <sheetName val="4, EQUIPOS GASODOMESTICOS"/>
      <sheetName val="5.CAMPANAS EXTRACTORAS"/>
      <sheetName val="6.BOMBAS"/>
      <sheetName val="6.BOMBAS (2)"/>
    </sheetNames>
    <sheetDataSet>
      <sheetData sheetId="0" refreshError="1"/>
      <sheetData sheetId="1" refreshError="1">
        <row r="38">
          <cell r="O38">
            <v>14</v>
          </cell>
        </row>
        <row r="161">
          <cell r="O161">
            <v>1</v>
          </cell>
        </row>
        <row r="202">
          <cell r="O202">
            <v>1</v>
          </cell>
        </row>
        <row r="284">
          <cell r="O284">
            <v>14</v>
          </cell>
        </row>
        <row r="325">
          <cell r="O325">
            <v>7</v>
          </cell>
        </row>
        <row r="366">
          <cell r="O366">
            <v>4</v>
          </cell>
        </row>
      </sheetData>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55"/>
  <sheetViews>
    <sheetView showGridLines="0" tabSelected="1" topLeftCell="A429" zoomScaleNormal="100" workbookViewId="0">
      <selection activeCell="F438" sqref="F438"/>
    </sheetView>
  </sheetViews>
  <sheetFormatPr baseColWidth="10" defaultRowHeight="15"/>
  <cols>
    <col min="1" max="1" width="7" customWidth="1"/>
    <col min="2" max="2" width="57.6640625" customWidth="1"/>
    <col min="3" max="3" width="6.6640625" customWidth="1"/>
    <col min="5" max="5" width="13.6640625" bestFit="1" customWidth="1"/>
    <col min="6" max="6" width="15.33203125" customWidth="1"/>
  </cols>
  <sheetData>
    <row r="1" spans="1:6">
      <c r="A1" s="259" t="s">
        <v>505</v>
      </c>
      <c r="B1" s="260"/>
      <c r="C1" s="260"/>
      <c r="D1" s="260"/>
      <c r="E1" s="260"/>
      <c r="F1" s="261"/>
    </row>
    <row r="2" spans="1:6" ht="16" thickBot="1">
      <c r="A2" s="262"/>
      <c r="B2" s="263"/>
      <c r="C2" s="263"/>
      <c r="D2" s="263"/>
      <c r="E2" s="263"/>
      <c r="F2" s="264"/>
    </row>
    <row r="3" spans="1:6" ht="16" thickBot="1">
      <c r="A3" s="265" t="s">
        <v>0</v>
      </c>
      <c r="B3" s="258"/>
      <c r="C3" s="258"/>
      <c r="D3" s="258"/>
      <c r="E3" s="258"/>
      <c r="F3" s="266"/>
    </row>
    <row r="4" spans="1:6">
      <c r="A4" s="267" t="s">
        <v>506</v>
      </c>
      <c r="B4" s="268"/>
      <c r="C4" s="268"/>
      <c r="D4" s="268"/>
      <c r="E4" s="268"/>
      <c r="F4" s="269"/>
    </row>
    <row r="5" spans="1:6" ht="59.25" customHeight="1" thickBot="1">
      <c r="A5" s="270"/>
      <c r="B5" s="271"/>
      <c r="C5" s="271"/>
      <c r="D5" s="271"/>
      <c r="E5" s="271"/>
      <c r="F5" s="272"/>
    </row>
    <row r="6" spans="1:6" ht="16" hidden="1" thickBot="1">
      <c r="A6" s="85"/>
      <c r="B6" s="86"/>
      <c r="C6" s="85"/>
      <c r="D6" s="87"/>
      <c r="E6" s="88"/>
      <c r="F6" s="89"/>
    </row>
    <row r="7" spans="1:6" ht="16" hidden="1" thickBot="1">
      <c r="A7" s="216" t="s">
        <v>1</v>
      </c>
      <c r="B7" s="217" t="s">
        <v>2</v>
      </c>
      <c r="C7" s="218" t="s">
        <v>3</v>
      </c>
      <c r="D7" s="219" t="s">
        <v>4</v>
      </c>
      <c r="E7" s="220" t="s">
        <v>5</v>
      </c>
      <c r="F7" s="221" t="s">
        <v>6</v>
      </c>
    </row>
    <row r="8" spans="1:6" ht="13.5" customHeight="1">
      <c r="A8" s="222">
        <v>1</v>
      </c>
      <c r="B8" s="223" t="s">
        <v>7</v>
      </c>
      <c r="C8" s="223" t="s">
        <v>514</v>
      </c>
      <c r="D8" s="224" t="s">
        <v>515</v>
      </c>
      <c r="E8" s="225" t="s">
        <v>5</v>
      </c>
      <c r="F8" s="226">
        <f>SUM(F9:F19)</f>
        <v>0</v>
      </c>
    </row>
    <row r="9" spans="1:6" ht="18" customHeight="1">
      <c r="A9" s="1" t="s">
        <v>8</v>
      </c>
      <c r="B9" s="91" t="s">
        <v>9</v>
      </c>
      <c r="C9" s="10" t="s">
        <v>10</v>
      </c>
      <c r="D9" s="11">
        <f>+'[1]1.PRELIMINARES '!$O$38</f>
        <v>1783.7524000000001</v>
      </c>
      <c r="E9" s="5"/>
      <c r="F9" s="92">
        <f>ROUND(D9*E9,0)</f>
        <v>0</v>
      </c>
    </row>
    <row r="10" spans="1:6">
      <c r="A10" s="1" t="s">
        <v>11</v>
      </c>
      <c r="B10" s="91" t="s">
        <v>12</v>
      </c>
      <c r="C10" s="10" t="s">
        <v>13</v>
      </c>
      <c r="D10" s="11">
        <f>+'[1]1.PRELIMINARES '!$O$79</f>
        <v>238</v>
      </c>
      <c r="E10" s="5"/>
      <c r="F10" s="92">
        <f t="shared" ref="F10:F19" si="0">ROUND(D10*E10,0)</f>
        <v>0</v>
      </c>
    </row>
    <row r="11" spans="1:6" ht="29.25" customHeight="1">
      <c r="A11" s="1" t="s">
        <v>14</v>
      </c>
      <c r="B11" s="93" t="s">
        <v>15</v>
      </c>
      <c r="C11" s="6" t="s">
        <v>10</v>
      </c>
      <c r="D11" s="11">
        <f>+'[1]1.PRELIMINARES '!$O$120</f>
        <v>1583.7524000000001</v>
      </c>
      <c r="E11" s="5"/>
      <c r="F11" s="92">
        <f t="shared" si="0"/>
        <v>0</v>
      </c>
    </row>
    <row r="12" spans="1:6" ht="28">
      <c r="A12" s="1" t="s">
        <v>16</v>
      </c>
      <c r="B12" s="93" t="s">
        <v>17</v>
      </c>
      <c r="C12" s="10" t="s">
        <v>18</v>
      </c>
      <c r="D12" s="11">
        <v>440.36</v>
      </c>
      <c r="E12" s="5"/>
      <c r="F12" s="92">
        <f t="shared" si="0"/>
        <v>0</v>
      </c>
    </row>
    <row r="13" spans="1:6">
      <c r="A13" s="1" t="s">
        <v>19</v>
      </c>
      <c r="B13" s="93" t="s">
        <v>20</v>
      </c>
      <c r="C13" s="10" t="s">
        <v>18</v>
      </c>
      <c r="D13" s="11">
        <f>+'[1]1.PRELIMINARES '!$O$328</f>
        <v>735.71500000000003</v>
      </c>
      <c r="E13" s="5"/>
      <c r="F13" s="92">
        <f t="shared" si="0"/>
        <v>0</v>
      </c>
    </row>
    <row r="14" spans="1:6">
      <c r="A14" s="1" t="s">
        <v>21</v>
      </c>
      <c r="B14" s="94" t="s">
        <v>22</v>
      </c>
      <c r="C14" s="10" t="s">
        <v>18</v>
      </c>
      <c r="D14" s="11">
        <f>+'[1]1.PRELIMINARES '!$O$503</f>
        <v>205.36500000000001</v>
      </c>
      <c r="E14" s="5"/>
      <c r="F14" s="92">
        <f t="shared" si="0"/>
        <v>0</v>
      </c>
    </row>
    <row r="15" spans="1:6">
      <c r="A15" s="1" t="s">
        <v>23</v>
      </c>
      <c r="B15" s="91" t="s">
        <v>24</v>
      </c>
      <c r="C15" s="10" t="s">
        <v>25</v>
      </c>
      <c r="D15" s="11">
        <f>+'[1]1.PRELIMINARES '!$O$584</f>
        <v>1</v>
      </c>
      <c r="E15" s="5"/>
      <c r="F15" s="92">
        <f t="shared" si="0"/>
        <v>0</v>
      </c>
    </row>
    <row r="16" spans="1:6">
      <c r="A16" s="1" t="s">
        <v>26</v>
      </c>
      <c r="B16" s="91" t="s">
        <v>27</v>
      </c>
      <c r="C16" s="10" t="s">
        <v>28</v>
      </c>
      <c r="D16" s="11">
        <f>+'[1]1.PRELIMINARES '!$O$625</f>
        <v>12</v>
      </c>
      <c r="E16" s="5"/>
      <c r="F16" s="92">
        <f t="shared" si="0"/>
        <v>0</v>
      </c>
    </row>
    <row r="17" spans="1:6">
      <c r="A17" s="1" t="s">
        <v>29</v>
      </c>
      <c r="B17" s="91" t="s">
        <v>30</v>
      </c>
      <c r="C17" s="10" t="s">
        <v>31</v>
      </c>
      <c r="D17" s="11">
        <f>+'[1]1.PRELIMINARES '!$O$666</f>
        <v>9.3800000000000026</v>
      </c>
      <c r="E17" s="5"/>
      <c r="F17" s="92">
        <f t="shared" si="0"/>
        <v>0</v>
      </c>
    </row>
    <row r="18" spans="1:6">
      <c r="A18" s="1" t="s">
        <v>32</v>
      </c>
      <c r="B18" s="91" t="s">
        <v>33</v>
      </c>
      <c r="C18" s="10" t="s">
        <v>25</v>
      </c>
      <c r="D18" s="11">
        <f>+'[1]1.PRELIMINARES '!$O$707</f>
        <v>1</v>
      </c>
      <c r="E18" s="5"/>
      <c r="F18" s="92">
        <f t="shared" si="0"/>
        <v>0</v>
      </c>
    </row>
    <row r="19" spans="1:6">
      <c r="A19" s="1" t="s">
        <v>34</v>
      </c>
      <c r="B19" s="91" t="s">
        <v>35</v>
      </c>
      <c r="C19" s="10" t="s">
        <v>36</v>
      </c>
      <c r="D19" s="11">
        <f>+'[1]1.PRELIMINARES '!$O$748</f>
        <v>3</v>
      </c>
      <c r="E19" s="5"/>
      <c r="F19" s="92">
        <f t="shared" si="0"/>
        <v>0</v>
      </c>
    </row>
    <row r="20" spans="1:6">
      <c r="A20" s="283"/>
      <c r="B20" s="284"/>
      <c r="C20" s="284"/>
      <c r="D20" s="284"/>
      <c r="E20" s="284"/>
      <c r="F20" s="285"/>
    </row>
    <row r="21" spans="1:6">
      <c r="A21" s="95">
        <v>2</v>
      </c>
      <c r="B21" s="96" t="s">
        <v>37</v>
      </c>
      <c r="C21" s="96"/>
      <c r="D21" s="97"/>
      <c r="E21" s="98"/>
      <c r="F21" s="99">
        <f>SUM(F22:F29)</f>
        <v>0</v>
      </c>
    </row>
    <row r="22" spans="1:6">
      <c r="A22" s="9">
        <v>2.1</v>
      </c>
      <c r="B22" s="91" t="s">
        <v>38</v>
      </c>
      <c r="C22" s="10" t="s">
        <v>10</v>
      </c>
      <c r="D22" s="11">
        <f>+'[1]2.CIMENTACION '!$O$120</f>
        <v>151.74</v>
      </c>
      <c r="E22" s="5"/>
      <c r="F22" s="92">
        <f t="shared" ref="F22:F29" si="1">ROUND(D22*E22,0)</f>
        <v>0</v>
      </c>
    </row>
    <row r="23" spans="1:6">
      <c r="A23" s="9">
        <v>2.2000000000000002</v>
      </c>
      <c r="B23" s="91" t="s">
        <v>39</v>
      </c>
      <c r="C23" s="10" t="s">
        <v>18</v>
      </c>
      <c r="D23" s="11">
        <f>+'[1]2.CIMENTACION '!$O$243</f>
        <v>62.351499999999994</v>
      </c>
      <c r="E23" s="5"/>
      <c r="F23" s="92">
        <f t="shared" si="1"/>
        <v>0</v>
      </c>
    </row>
    <row r="24" spans="1:6">
      <c r="A24" s="9">
        <v>2.2999999999999998</v>
      </c>
      <c r="B24" s="91" t="s">
        <v>40</v>
      </c>
      <c r="C24" s="10" t="s">
        <v>18</v>
      </c>
      <c r="D24" s="11">
        <f>+'[1]2.CIMENTACION '!$O$366</f>
        <v>6.4558732656249997</v>
      </c>
      <c r="E24" s="5"/>
      <c r="F24" s="92">
        <f t="shared" si="1"/>
        <v>0</v>
      </c>
    </row>
    <row r="25" spans="1:6">
      <c r="A25" s="9">
        <v>2.4</v>
      </c>
      <c r="B25" s="91" t="s">
        <v>41</v>
      </c>
      <c r="C25" s="10" t="s">
        <v>18</v>
      </c>
      <c r="D25" s="11">
        <f>+'[1]2.CIMENTACION '!$O$531</f>
        <v>71.242999999999995</v>
      </c>
      <c r="E25" s="5"/>
      <c r="F25" s="92">
        <f t="shared" si="1"/>
        <v>0</v>
      </c>
    </row>
    <row r="26" spans="1:6">
      <c r="A26" s="9">
        <v>2.5</v>
      </c>
      <c r="B26" s="100" t="s">
        <v>42</v>
      </c>
      <c r="C26" s="10" t="s">
        <v>10</v>
      </c>
      <c r="D26" s="11">
        <f>+'[1]2.CIMENTACION '!$O$572</f>
        <v>179.84200000000001</v>
      </c>
      <c r="E26" s="5"/>
      <c r="F26" s="92">
        <f t="shared" si="1"/>
        <v>0</v>
      </c>
    </row>
    <row r="27" spans="1:6">
      <c r="A27" s="9">
        <v>2.6</v>
      </c>
      <c r="B27" s="100" t="s">
        <v>43</v>
      </c>
      <c r="C27" s="10" t="s">
        <v>10</v>
      </c>
      <c r="D27" s="11">
        <f>+'[1]2.CIMENTACION '!$O$656</f>
        <v>900.7</v>
      </c>
      <c r="E27" s="5"/>
      <c r="F27" s="92">
        <f t="shared" si="1"/>
        <v>0</v>
      </c>
    </row>
    <row r="28" spans="1:6">
      <c r="A28" s="9">
        <v>2.7</v>
      </c>
      <c r="B28" s="91" t="s">
        <v>44</v>
      </c>
      <c r="C28" s="10" t="s">
        <v>13</v>
      </c>
      <c r="D28" s="11">
        <f>+'[1]2.CIMENTACION '!$O$696</f>
        <v>88.539999999999992</v>
      </c>
      <c r="E28" s="33"/>
      <c r="F28" s="92">
        <f t="shared" si="1"/>
        <v>0</v>
      </c>
    </row>
    <row r="29" spans="1:6">
      <c r="A29" s="9">
        <v>2.8</v>
      </c>
      <c r="B29" s="91" t="s">
        <v>45</v>
      </c>
      <c r="C29" s="10" t="s">
        <v>31</v>
      </c>
      <c r="D29" s="11">
        <v>281.81</v>
      </c>
      <c r="E29" s="33"/>
      <c r="F29" s="92">
        <f t="shared" si="1"/>
        <v>0</v>
      </c>
    </row>
    <row r="30" spans="1:6">
      <c r="A30" s="280"/>
      <c r="B30" s="281"/>
      <c r="C30" s="281"/>
      <c r="D30" s="281"/>
      <c r="E30" s="281"/>
      <c r="F30" s="282"/>
    </row>
    <row r="31" spans="1:6">
      <c r="A31" s="95">
        <v>3</v>
      </c>
      <c r="B31" s="96" t="s">
        <v>46</v>
      </c>
      <c r="C31" s="96"/>
      <c r="D31" s="97"/>
      <c r="E31" s="98"/>
      <c r="F31" s="99">
        <f>SUM(F32:F69)</f>
        <v>0</v>
      </c>
    </row>
    <row r="32" spans="1:6" ht="30" customHeight="1">
      <c r="A32" s="9">
        <v>3.1</v>
      </c>
      <c r="B32" s="2" t="s">
        <v>47</v>
      </c>
      <c r="C32" s="10" t="s">
        <v>3</v>
      </c>
      <c r="D32" s="11">
        <f>+'[1]3.REDES SANITARIAS 1'!$O$38</f>
        <v>1</v>
      </c>
      <c r="E32" s="18"/>
      <c r="F32" s="101">
        <f t="shared" ref="F32:F69" si="2">+D32*E32</f>
        <v>0</v>
      </c>
    </row>
    <row r="33" spans="1:6" ht="56">
      <c r="A33" s="9">
        <v>3.2</v>
      </c>
      <c r="B33" s="15" t="s">
        <v>48</v>
      </c>
      <c r="C33" s="10" t="s">
        <v>3</v>
      </c>
      <c r="D33" s="11">
        <f>+'[1]3.REDES SANITARIAS 1'!$O$79</f>
        <v>4</v>
      </c>
      <c r="E33" s="18"/>
      <c r="F33" s="101">
        <f t="shared" si="2"/>
        <v>0</v>
      </c>
    </row>
    <row r="34" spans="1:6" ht="42">
      <c r="A34" s="9">
        <v>3.3</v>
      </c>
      <c r="B34" s="15" t="s">
        <v>49</v>
      </c>
      <c r="C34" s="10" t="s">
        <v>3</v>
      </c>
      <c r="D34" s="11">
        <f>+'[1]3.REDES SANITARIAS 1'!$O$120</f>
        <v>1</v>
      </c>
      <c r="E34" s="18"/>
      <c r="F34" s="101">
        <f t="shared" si="2"/>
        <v>0</v>
      </c>
    </row>
    <row r="35" spans="1:6" ht="42">
      <c r="A35" s="9">
        <v>3.4</v>
      </c>
      <c r="B35" s="15" t="s">
        <v>50</v>
      </c>
      <c r="C35" s="10" t="s">
        <v>3</v>
      </c>
      <c r="D35" s="11">
        <f>+'[1]3.REDES SANITARIAS 1'!$O$161</f>
        <v>10</v>
      </c>
      <c r="E35" s="18"/>
      <c r="F35" s="101">
        <f t="shared" si="2"/>
        <v>0</v>
      </c>
    </row>
    <row r="36" spans="1:6" ht="42">
      <c r="A36" s="9">
        <v>3.5</v>
      </c>
      <c r="B36" s="15" t="s">
        <v>51</v>
      </c>
      <c r="C36" s="10" t="s">
        <v>3</v>
      </c>
      <c r="D36" s="11">
        <f>+'[1]3.REDES SANITARIAS 1'!$O$202</f>
        <v>6</v>
      </c>
      <c r="E36" s="18"/>
      <c r="F36" s="101">
        <f t="shared" si="2"/>
        <v>0</v>
      </c>
    </row>
    <row r="37" spans="1:6" ht="28">
      <c r="A37" s="9">
        <v>3.6</v>
      </c>
      <c r="B37" s="15" t="s">
        <v>52</v>
      </c>
      <c r="C37" s="16" t="s">
        <v>53</v>
      </c>
      <c r="D37" s="11">
        <f>+'[1]3.REDES SANITARIAS 1'!$O$243</f>
        <v>47.17</v>
      </c>
      <c r="E37" s="18"/>
      <c r="F37" s="101">
        <f t="shared" si="2"/>
        <v>0</v>
      </c>
    </row>
    <row r="38" spans="1:6" ht="28">
      <c r="A38" s="9">
        <v>3.7</v>
      </c>
      <c r="B38" s="15" t="s">
        <v>54</v>
      </c>
      <c r="C38" s="16" t="s">
        <v>53</v>
      </c>
      <c r="D38" s="11">
        <f>+'[1]3.REDES SANITARIAS 1'!$O$284</f>
        <v>40.89</v>
      </c>
      <c r="E38" s="18"/>
      <c r="F38" s="101">
        <f t="shared" si="2"/>
        <v>0</v>
      </c>
    </row>
    <row r="39" spans="1:6" ht="28">
      <c r="A39" s="9">
        <v>3.8</v>
      </c>
      <c r="B39" s="15" t="s">
        <v>55</v>
      </c>
      <c r="C39" s="16" t="s">
        <v>53</v>
      </c>
      <c r="D39" s="11">
        <v>112.83</v>
      </c>
      <c r="E39" s="18"/>
      <c r="F39" s="101">
        <f t="shared" si="2"/>
        <v>0</v>
      </c>
    </row>
    <row r="40" spans="1:6" ht="28">
      <c r="A40" s="9">
        <v>3.9</v>
      </c>
      <c r="B40" s="15" t="s">
        <v>56</v>
      </c>
      <c r="C40" s="16" t="s">
        <v>53</v>
      </c>
      <c r="D40" s="11">
        <f>+'[1]3.REDES SANITARIAS 1'!$O$366</f>
        <v>102.79</v>
      </c>
      <c r="E40" s="18"/>
      <c r="F40" s="101">
        <f t="shared" si="2"/>
        <v>0</v>
      </c>
    </row>
    <row r="41" spans="1:6" ht="28">
      <c r="A41" s="17" t="s">
        <v>57</v>
      </c>
      <c r="B41" s="15" t="s">
        <v>58</v>
      </c>
      <c r="C41" s="16" t="s">
        <v>53</v>
      </c>
      <c r="D41" s="11">
        <f>+'[1]3.REDES SANITARIAS 1'!$O$407</f>
        <v>33.849999999999994</v>
      </c>
      <c r="E41" s="18"/>
      <c r="F41" s="101">
        <f t="shared" si="2"/>
        <v>0</v>
      </c>
    </row>
    <row r="42" spans="1:6" ht="28">
      <c r="A42" s="9">
        <v>3.11</v>
      </c>
      <c r="B42" s="19" t="s">
        <v>59</v>
      </c>
      <c r="C42" s="16" t="s">
        <v>53</v>
      </c>
      <c r="D42" s="11">
        <f>+'[1]3.REDES SANITARIAS 1'!$O$448</f>
        <v>60.12</v>
      </c>
      <c r="E42" s="18"/>
      <c r="F42" s="101">
        <f t="shared" si="2"/>
        <v>0</v>
      </c>
    </row>
    <row r="43" spans="1:6" ht="28">
      <c r="A43" s="9">
        <v>3.12</v>
      </c>
      <c r="B43" s="19" t="s">
        <v>60</v>
      </c>
      <c r="C43" s="16" t="s">
        <v>53</v>
      </c>
      <c r="D43" s="11">
        <f>+'[1]3.REDES SANITARIAS 1'!$O$489</f>
        <v>12.02</v>
      </c>
      <c r="E43" s="18"/>
      <c r="F43" s="101">
        <f t="shared" si="2"/>
        <v>0</v>
      </c>
    </row>
    <row r="44" spans="1:6" ht="28">
      <c r="A44" s="9">
        <v>3.13</v>
      </c>
      <c r="B44" s="19" t="s">
        <v>61</v>
      </c>
      <c r="C44" s="16" t="s">
        <v>53</v>
      </c>
      <c r="D44" s="11">
        <f>+'[1]3.REDES SANITARIAS 1'!$O$530</f>
        <v>79.91</v>
      </c>
      <c r="E44" s="18"/>
      <c r="F44" s="101">
        <f t="shared" si="2"/>
        <v>0</v>
      </c>
    </row>
    <row r="45" spans="1:6" ht="28">
      <c r="A45" s="9">
        <v>3.14</v>
      </c>
      <c r="B45" s="19" t="s">
        <v>62</v>
      </c>
      <c r="C45" s="16" t="s">
        <v>53</v>
      </c>
      <c r="D45" s="11">
        <f>+'[1]3.REDES SANITARIAS 1'!$O$571</f>
        <v>77.97</v>
      </c>
      <c r="E45" s="18"/>
      <c r="F45" s="101">
        <f t="shared" si="2"/>
        <v>0</v>
      </c>
    </row>
    <row r="46" spans="1:6" ht="28">
      <c r="A46" s="9">
        <v>3.15</v>
      </c>
      <c r="B46" s="19" t="s">
        <v>63</v>
      </c>
      <c r="C46" s="16" t="s">
        <v>53</v>
      </c>
      <c r="D46" s="11">
        <f>+'[1]3.REDES SANITARIAS 1'!$O$612</f>
        <v>49.6</v>
      </c>
      <c r="E46" s="18"/>
      <c r="F46" s="101">
        <f t="shared" si="2"/>
        <v>0</v>
      </c>
    </row>
    <row r="47" spans="1:6" ht="28">
      <c r="A47" s="9">
        <v>3.16</v>
      </c>
      <c r="B47" s="19" t="s">
        <v>64</v>
      </c>
      <c r="C47" s="16" t="s">
        <v>53</v>
      </c>
      <c r="D47" s="11">
        <f>+'[1]3.REDES SANITARIAS 1'!$O$653</f>
        <v>4.5</v>
      </c>
      <c r="E47" s="18"/>
      <c r="F47" s="101">
        <f t="shared" si="2"/>
        <v>0</v>
      </c>
    </row>
    <row r="48" spans="1:6" ht="28">
      <c r="A48" s="9">
        <v>3.17</v>
      </c>
      <c r="B48" s="19" t="s">
        <v>65</v>
      </c>
      <c r="C48" s="16" t="s">
        <v>53</v>
      </c>
      <c r="D48" s="11">
        <f>+'[1]3.REDES SANITARIAS 1'!$O$694</f>
        <v>35.410000000000004</v>
      </c>
      <c r="E48" s="18"/>
      <c r="F48" s="101">
        <f t="shared" si="2"/>
        <v>0</v>
      </c>
    </row>
    <row r="49" spans="1:6" ht="28">
      <c r="A49" s="9">
        <v>3.18</v>
      </c>
      <c r="B49" s="19" t="s">
        <v>66</v>
      </c>
      <c r="C49" s="16" t="s">
        <v>53</v>
      </c>
      <c r="D49" s="11">
        <f>+'[1]3.REDES SANITARIAS 1'!$O$735</f>
        <v>3.94</v>
      </c>
      <c r="E49" s="18"/>
      <c r="F49" s="101">
        <f t="shared" si="2"/>
        <v>0</v>
      </c>
    </row>
    <row r="50" spans="1:6" ht="28">
      <c r="A50" s="9">
        <v>3.19</v>
      </c>
      <c r="B50" s="19" t="s">
        <v>67</v>
      </c>
      <c r="C50" s="16" t="s">
        <v>53</v>
      </c>
      <c r="D50" s="11">
        <f>+'[1]3.REDES SANITARIAS 1'!$O$776</f>
        <v>40.15</v>
      </c>
      <c r="E50" s="18"/>
      <c r="F50" s="101">
        <f t="shared" si="2"/>
        <v>0</v>
      </c>
    </row>
    <row r="51" spans="1:6" ht="28">
      <c r="A51" s="9" t="s">
        <v>68</v>
      </c>
      <c r="B51" s="19" t="s">
        <v>69</v>
      </c>
      <c r="C51" s="16" t="s">
        <v>53</v>
      </c>
      <c r="D51" s="11">
        <f>+'[1]3.REDES SANITARIAS 1'!$O$817</f>
        <v>48.100000000000009</v>
      </c>
      <c r="E51" s="18"/>
      <c r="F51" s="101">
        <f t="shared" si="2"/>
        <v>0</v>
      </c>
    </row>
    <row r="52" spans="1:6" ht="28">
      <c r="A52" s="9">
        <v>3.21</v>
      </c>
      <c r="B52" s="19" t="s">
        <v>70</v>
      </c>
      <c r="C52" s="16" t="s">
        <v>53</v>
      </c>
      <c r="D52" s="11">
        <f>+'[1]3.REDES SANITARIAS 1'!$O$858</f>
        <v>3.7</v>
      </c>
      <c r="E52" s="18"/>
      <c r="F52" s="101">
        <f t="shared" si="2"/>
        <v>0</v>
      </c>
    </row>
    <row r="53" spans="1:6" ht="28">
      <c r="A53" s="9">
        <v>3.22</v>
      </c>
      <c r="B53" s="19" t="s">
        <v>71</v>
      </c>
      <c r="C53" s="16" t="s">
        <v>53</v>
      </c>
      <c r="D53" s="11">
        <f>+'[1]3.REDES SANITARIAS 1'!$O$899</f>
        <v>31.4</v>
      </c>
      <c r="E53" s="18"/>
      <c r="F53" s="101">
        <f t="shared" si="2"/>
        <v>0</v>
      </c>
    </row>
    <row r="54" spans="1:6" ht="28">
      <c r="A54" s="9">
        <v>3.23</v>
      </c>
      <c r="B54" s="19" t="s">
        <v>72</v>
      </c>
      <c r="C54" s="16" t="s">
        <v>3</v>
      </c>
      <c r="D54" s="11">
        <f>+'[1]3.REDES SANITARIAS 1'!$O$940</f>
        <v>8</v>
      </c>
      <c r="E54" s="18"/>
      <c r="F54" s="101">
        <f t="shared" si="2"/>
        <v>0</v>
      </c>
    </row>
    <row r="55" spans="1:6" ht="28">
      <c r="A55" s="9">
        <v>3.24</v>
      </c>
      <c r="B55" s="19" t="s">
        <v>73</v>
      </c>
      <c r="C55" s="16" t="s">
        <v>3</v>
      </c>
      <c r="D55" s="11">
        <f>+'[1]3.REDES SANITARIAS 1'!$O$981</f>
        <v>6</v>
      </c>
      <c r="E55" s="18"/>
      <c r="F55" s="101">
        <f t="shared" si="2"/>
        <v>0</v>
      </c>
    </row>
    <row r="56" spans="1:6" ht="28">
      <c r="A56" s="9">
        <v>3.25</v>
      </c>
      <c r="B56" s="19" t="s">
        <v>74</v>
      </c>
      <c r="C56" s="16" t="s">
        <v>3</v>
      </c>
      <c r="D56" s="11">
        <f>+'[1]3.REDES SANITARIAS 1'!$O$1022</f>
        <v>6</v>
      </c>
      <c r="E56" s="18"/>
      <c r="F56" s="101">
        <f t="shared" si="2"/>
        <v>0</v>
      </c>
    </row>
    <row r="57" spans="1:6" ht="28">
      <c r="A57" s="9">
        <v>3.26</v>
      </c>
      <c r="B57" s="19" t="s">
        <v>75</v>
      </c>
      <c r="C57" s="16" t="s">
        <v>3</v>
      </c>
      <c r="D57" s="11">
        <f>+'[1]3.REDES SANITARIAS 1'!$O$1063</f>
        <v>13</v>
      </c>
      <c r="E57" s="18"/>
      <c r="F57" s="101">
        <f t="shared" si="2"/>
        <v>0</v>
      </c>
    </row>
    <row r="58" spans="1:6" ht="42">
      <c r="A58" s="9">
        <v>3.27</v>
      </c>
      <c r="B58" s="19" t="s">
        <v>76</v>
      </c>
      <c r="C58" s="16" t="s">
        <v>3</v>
      </c>
      <c r="D58" s="11">
        <f>+'[1]3.REDES SANITARIAS 1'!$O$1104</f>
        <v>12</v>
      </c>
      <c r="E58" s="18"/>
      <c r="F58" s="101">
        <f t="shared" si="2"/>
        <v>0</v>
      </c>
    </row>
    <row r="59" spans="1:6" ht="28">
      <c r="A59" s="9">
        <v>3.28</v>
      </c>
      <c r="B59" s="19" t="s">
        <v>77</v>
      </c>
      <c r="C59" s="16" t="s">
        <v>3</v>
      </c>
      <c r="D59" s="11">
        <f>+'[1]3.REDES SANITARIAS 1'!$O$1145</f>
        <v>4</v>
      </c>
      <c r="E59" s="18"/>
      <c r="F59" s="101">
        <f t="shared" si="2"/>
        <v>0</v>
      </c>
    </row>
    <row r="60" spans="1:6" ht="28">
      <c r="A60" s="9">
        <v>3.29</v>
      </c>
      <c r="B60" s="19" t="s">
        <v>78</v>
      </c>
      <c r="C60" s="16" t="s">
        <v>13</v>
      </c>
      <c r="D60" s="11">
        <f>+'[1]3.REDES SANITARIAS 1'!$O$1186</f>
        <v>12.5</v>
      </c>
      <c r="E60" s="18"/>
      <c r="F60" s="101">
        <f t="shared" si="2"/>
        <v>0</v>
      </c>
    </row>
    <row r="61" spans="1:6">
      <c r="A61" s="9" t="s">
        <v>79</v>
      </c>
      <c r="B61" s="19" t="s">
        <v>80</v>
      </c>
      <c r="C61" s="16" t="s">
        <v>13</v>
      </c>
      <c r="D61" s="11">
        <f>+'[1]3.REDES SANITARIAS 1'!$O$1227</f>
        <v>34.57</v>
      </c>
      <c r="E61" s="18"/>
      <c r="F61" s="101">
        <f t="shared" si="2"/>
        <v>0</v>
      </c>
    </row>
    <row r="62" spans="1:6" ht="42">
      <c r="A62" s="9">
        <v>3.31</v>
      </c>
      <c r="B62" s="50" t="s">
        <v>81</v>
      </c>
      <c r="C62" s="10" t="s">
        <v>3</v>
      </c>
      <c r="D62" s="11">
        <f>+'[1]3.REDES SANITARIAS 1'!$O$1268</f>
        <v>1</v>
      </c>
      <c r="E62" s="18"/>
      <c r="F62" s="101">
        <f t="shared" si="2"/>
        <v>0</v>
      </c>
    </row>
    <row r="63" spans="1:6" ht="28">
      <c r="A63" s="9">
        <v>3.32</v>
      </c>
      <c r="B63" s="50" t="s">
        <v>82</v>
      </c>
      <c r="C63" s="10" t="s">
        <v>3</v>
      </c>
      <c r="D63" s="11">
        <f>+'[1]3.REDES SANITARIAS 1'!$O$1309</f>
        <v>26</v>
      </c>
      <c r="E63" s="18"/>
      <c r="F63" s="101">
        <f t="shared" si="2"/>
        <v>0</v>
      </c>
    </row>
    <row r="64" spans="1:6">
      <c r="A64" s="9">
        <v>3.33</v>
      </c>
      <c r="B64" s="50" t="s">
        <v>83</v>
      </c>
      <c r="C64" s="10" t="s">
        <v>3</v>
      </c>
      <c r="D64" s="11">
        <f>+'[1]3.REDES SANITARIAS 1'!$O$1350</f>
        <v>9</v>
      </c>
      <c r="E64" s="18"/>
      <c r="F64" s="101">
        <f t="shared" si="2"/>
        <v>0</v>
      </c>
    </row>
    <row r="65" spans="1:6">
      <c r="A65" s="9">
        <v>3.34</v>
      </c>
      <c r="B65" s="50" t="s">
        <v>84</v>
      </c>
      <c r="C65" s="10" t="s">
        <v>3</v>
      </c>
      <c r="D65" s="11">
        <f>+'[1]3.REDES SANITARIAS 1'!$O$1391</f>
        <v>16</v>
      </c>
      <c r="E65" s="18"/>
      <c r="F65" s="101">
        <f t="shared" si="2"/>
        <v>0</v>
      </c>
    </row>
    <row r="66" spans="1:6">
      <c r="A66" s="9">
        <v>3.35</v>
      </c>
      <c r="B66" s="50" t="s">
        <v>85</v>
      </c>
      <c r="C66" s="10" t="s">
        <v>3</v>
      </c>
      <c r="D66" s="11">
        <f>+'[1]3.REDES SANITARIAS 1'!$O$1432</f>
        <v>2</v>
      </c>
      <c r="E66" s="18"/>
      <c r="F66" s="101">
        <f t="shared" si="2"/>
        <v>0</v>
      </c>
    </row>
    <row r="67" spans="1:6">
      <c r="A67" s="9">
        <v>3.36</v>
      </c>
      <c r="B67" s="50" t="s">
        <v>86</v>
      </c>
      <c r="C67" s="10" t="s">
        <v>3</v>
      </c>
      <c r="D67" s="11">
        <f>+'[1]3.REDES SANITARIAS 1'!$O$1473</f>
        <v>1</v>
      </c>
      <c r="E67" s="18"/>
      <c r="F67" s="101">
        <f t="shared" si="2"/>
        <v>0</v>
      </c>
    </row>
    <row r="68" spans="1:6">
      <c r="A68" s="9">
        <v>3.37</v>
      </c>
      <c r="B68" s="50" t="s">
        <v>87</v>
      </c>
      <c r="C68" s="10" t="s">
        <v>3</v>
      </c>
      <c r="D68" s="11">
        <f>+'[1]3.REDES SANITARIAS 1'!$O$1514</f>
        <v>4</v>
      </c>
      <c r="E68" s="18"/>
      <c r="F68" s="101">
        <f t="shared" si="2"/>
        <v>0</v>
      </c>
    </row>
    <row r="69" spans="1:6">
      <c r="A69" s="12">
        <v>3.38</v>
      </c>
      <c r="B69" s="50" t="s">
        <v>88</v>
      </c>
      <c r="C69" s="10" t="s">
        <v>3</v>
      </c>
      <c r="D69" s="11">
        <f>+'[1]3.REDES SANITARIAS 1'!$O$1555</f>
        <v>2</v>
      </c>
      <c r="E69" s="18"/>
      <c r="F69" s="101">
        <f t="shared" si="2"/>
        <v>0</v>
      </c>
    </row>
    <row r="70" spans="1:6">
      <c r="A70" s="20"/>
      <c r="B70" s="155"/>
      <c r="C70" s="21"/>
      <c r="D70" s="21"/>
      <c r="E70" s="21"/>
      <c r="F70" s="22"/>
    </row>
    <row r="71" spans="1:6">
      <c r="A71" s="95">
        <v>4</v>
      </c>
      <c r="B71" s="96" t="s">
        <v>89</v>
      </c>
      <c r="C71" s="96"/>
      <c r="D71" s="97"/>
      <c r="E71" s="98"/>
      <c r="F71" s="99">
        <f>SUM(F72:F86)</f>
        <v>0</v>
      </c>
    </row>
    <row r="72" spans="1:6">
      <c r="A72" s="9">
        <v>4.0999999999999996</v>
      </c>
      <c r="B72" s="49" t="s">
        <v>90</v>
      </c>
      <c r="C72" s="10" t="s">
        <v>91</v>
      </c>
      <c r="D72" s="11">
        <f>+'[1]4.ESTRUCTURAS EN CONCRETO'!$O$2390</f>
        <v>66527.936308400007</v>
      </c>
      <c r="E72" s="104"/>
      <c r="F72" s="92">
        <f t="shared" ref="F72:F86" si="3">+D72*E72</f>
        <v>0</v>
      </c>
    </row>
    <row r="73" spans="1:6" ht="28">
      <c r="A73" s="9">
        <v>4.2</v>
      </c>
      <c r="B73" s="49" t="s">
        <v>92</v>
      </c>
      <c r="C73" s="10" t="s">
        <v>31</v>
      </c>
      <c r="D73" s="11">
        <f>+'[1]4.ESTRUCTURAS EN CONCRETO'!$O$2719</f>
        <v>88.590330000000009</v>
      </c>
      <c r="E73" s="104"/>
      <c r="F73" s="92">
        <f t="shared" si="3"/>
        <v>0</v>
      </c>
    </row>
    <row r="74" spans="1:6" ht="28">
      <c r="A74" s="9">
        <v>4.3</v>
      </c>
      <c r="B74" s="49" t="s">
        <v>93</v>
      </c>
      <c r="C74" s="10" t="s">
        <v>31</v>
      </c>
      <c r="D74" s="11">
        <f>+'[1]4.ESTRUCTURAS EN CONCRETO'!$O$2760</f>
        <v>46.460125093750001</v>
      </c>
      <c r="E74" s="104"/>
      <c r="F74" s="92">
        <f t="shared" si="3"/>
        <v>0</v>
      </c>
    </row>
    <row r="75" spans="1:6" ht="28">
      <c r="A75" s="9">
        <v>4.4000000000000004</v>
      </c>
      <c r="B75" s="49" t="s">
        <v>94</v>
      </c>
      <c r="C75" s="10" t="s">
        <v>95</v>
      </c>
      <c r="D75" s="11">
        <f>+'[1]4.ESTRUCTURAS EN CONCRETO'!$O$2801</f>
        <v>246</v>
      </c>
      <c r="E75" s="104"/>
      <c r="F75" s="92">
        <f t="shared" si="3"/>
        <v>0</v>
      </c>
    </row>
    <row r="76" spans="1:6" ht="28">
      <c r="A76" s="9">
        <v>4.5</v>
      </c>
      <c r="B76" s="49" t="s">
        <v>96</v>
      </c>
      <c r="C76" s="10" t="s">
        <v>95</v>
      </c>
      <c r="D76" s="11">
        <f>+'[1]4.ESTRUCTURAS EN CONCRETO'!$O$2843</f>
        <v>220.2</v>
      </c>
      <c r="E76" s="104"/>
      <c r="F76" s="92">
        <f t="shared" si="3"/>
        <v>0</v>
      </c>
    </row>
    <row r="77" spans="1:6" ht="28">
      <c r="A77" s="9">
        <v>4.5999999999999996</v>
      </c>
      <c r="B77" s="49" t="s">
        <v>97</v>
      </c>
      <c r="C77" s="10" t="s">
        <v>10</v>
      </c>
      <c r="D77" s="11">
        <f>+'[1]4.ESTRUCTURAS EN CONCRETO'!$O$2884</f>
        <v>5.3</v>
      </c>
      <c r="E77" s="104"/>
      <c r="F77" s="92">
        <f t="shared" si="3"/>
        <v>0</v>
      </c>
    </row>
    <row r="78" spans="1:6" ht="28">
      <c r="A78" s="9">
        <v>4.7</v>
      </c>
      <c r="B78" s="23" t="s">
        <v>98</v>
      </c>
      <c r="C78" s="10" t="s">
        <v>18</v>
      </c>
      <c r="D78" s="11">
        <f>+'[1]4.ESTRUCTURAS EN CONCRETO'!$O$2925</f>
        <v>2.9750000000000001</v>
      </c>
      <c r="E78" s="104"/>
      <c r="F78" s="92">
        <f t="shared" si="3"/>
        <v>0</v>
      </c>
    </row>
    <row r="79" spans="1:6" ht="28">
      <c r="A79" s="9">
        <v>4.8</v>
      </c>
      <c r="B79" s="25" t="s">
        <v>99</v>
      </c>
      <c r="C79" s="10" t="s">
        <v>100</v>
      </c>
      <c r="D79" s="11">
        <f>+'[1]4.ESTRUCTURAS EN CONCRETO'!$O$2966</f>
        <v>1689.4</v>
      </c>
      <c r="E79" s="104"/>
      <c r="F79" s="92">
        <f t="shared" si="3"/>
        <v>0</v>
      </c>
    </row>
    <row r="80" spans="1:6" ht="28">
      <c r="A80" s="9">
        <v>4.9000000000000004</v>
      </c>
      <c r="B80" s="25" t="s">
        <v>101</v>
      </c>
      <c r="C80" s="10" t="s">
        <v>100</v>
      </c>
      <c r="D80" s="11">
        <f>+'[1]4.ESTRUCTURAS EN CONCRETO'!$O$3007</f>
        <v>2002.5179999999996</v>
      </c>
      <c r="E80" s="104"/>
      <c r="F80" s="92">
        <f t="shared" si="3"/>
        <v>0</v>
      </c>
    </row>
    <row r="81" spans="1:6" ht="28">
      <c r="A81" s="27" t="s">
        <v>102</v>
      </c>
      <c r="B81" s="25" t="s">
        <v>103</v>
      </c>
      <c r="C81" s="10" t="s">
        <v>31</v>
      </c>
      <c r="D81" s="11">
        <f>+'[1]4.ESTRUCTURAS EN CONCRETO'!$O$3048</f>
        <v>33.895125</v>
      </c>
      <c r="E81" s="104"/>
      <c r="F81" s="92">
        <f t="shared" si="3"/>
        <v>0</v>
      </c>
    </row>
    <row r="82" spans="1:6">
      <c r="A82" s="9">
        <v>4.1100000000000003</v>
      </c>
      <c r="B82" s="25" t="s">
        <v>104</v>
      </c>
      <c r="C82" s="10" t="s">
        <v>31</v>
      </c>
      <c r="D82" s="11">
        <f>+'[1]4.ESTRUCTURAS EN CONCRETO'!$O$3089</f>
        <v>13.344374999999999</v>
      </c>
      <c r="E82" s="104"/>
      <c r="F82" s="92">
        <f t="shared" si="3"/>
        <v>0</v>
      </c>
    </row>
    <row r="83" spans="1:6">
      <c r="A83" s="9">
        <v>4.12</v>
      </c>
      <c r="B83" s="23" t="s">
        <v>105</v>
      </c>
      <c r="C83" s="10" t="s">
        <v>18</v>
      </c>
      <c r="D83" s="11">
        <f>+'[1]4.ESTRUCTURAS EN CONCRETO'!$O$3130</f>
        <v>17.087499999999999</v>
      </c>
      <c r="E83" s="104"/>
      <c r="F83" s="92">
        <f t="shared" si="3"/>
        <v>0</v>
      </c>
    </row>
    <row r="84" spans="1:6" ht="70">
      <c r="A84" s="9">
        <v>4.13</v>
      </c>
      <c r="B84" s="23" t="s">
        <v>106</v>
      </c>
      <c r="C84" s="10" t="s">
        <v>53</v>
      </c>
      <c r="D84" s="11">
        <f>+'[1]4.ESTRUCTURAS EN CONCRETO'!$O$3171</f>
        <v>306</v>
      </c>
      <c r="E84" s="104"/>
      <c r="F84" s="92">
        <f t="shared" si="3"/>
        <v>0</v>
      </c>
    </row>
    <row r="85" spans="1:6">
      <c r="A85" s="9">
        <v>4.1399999999999997</v>
      </c>
      <c r="B85" s="23" t="s">
        <v>107</v>
      </c>
      <c r="C85" s="10" t="s">
        <v>28</v>
      </c>
      <c r="D85" s="11">
        <f>+'[1]4.ESTRUCTURAS EN CONCRETO'!$O$3212</f>
        <v>8.84</v>
      </c>
      <c r="E85" s="104"/>
      <c r="F85" s="92">
        <f t="shared" si="3"/>
        <v>0</v>
      </c>
    </row>
    <row r="86" spans="1:6">
      <c r="A86" s="9">
        <v>4.1500000000000004</v>
      </c>
      <c r="B86" s="49" t="s">
        <v>108</v>
      </c>
      <c r="C86" s="10" t="s">
        <v>18</v>
      </c>
      <c r="D86" s="11">
        <v>1.2</v>
      </c>
      <c r="E86" s="18"/>
      <c r="F86" s="101">
        <f t="shared" si="3"/>
        <v>0</v>
      </c>
    </row>
    <row r="87" spans="1:6">
      <c r="A87" s="105"/>
      <c r="B87" s="26"/>
      <c r="C87" s="106"/>
      <c r="D87" s="106"/>
      <c r="E87" s="106"/>
      <c r="F87" s="107"/>
    </row>
    <row r="88" spans="1:6">
      <c r="A88" s="95">
        <v>5</v>
      </c>
      <c r="B88" s="156" t="s">
        <v>109</v>
      </c>
      <c r="C88" s="96"/>
      <c r="D88" s="97"/>
      <c r="E88" s="98"/>
      <c r="F88" s="99">
        <f>SUM(F89:F127)</f>
        <v>0</v>
      </c>
    </row>
    <row r="89" spans="1:6" ht="28">
      <c r="A89" s="9">
        <v>5.0999999999999996</v>
      </c>
      <c r="B89" s="23" t="s">
        <v>110</v>
      </c>
      <c r="C89" s="10" t="s">
        <v>53</v>
      </c>
      <c r="D89" s="11">
        <v>88.1</v>
      </c>
      <c r="E89" s="18"/>
      <c r="F89" s="101">
        <f t="shared" ref="F89:F127" si="4">+D89*E89</f>
        <v>0</v>
      </c>
    </row>
    <row r="90" spans="1:6" ht="28">
      <c r="A90" s="9">
        <v>5.2</v>
      </c>
      <c r="B90" s="23" t="s">
        <v>111</v>
      </c>
      <c r="C90" s="10" t="s">
        <v>53</v>
      </c>
      <c r="D90" s="11">
        <f>+'[1]5.REDES DE SUMINISTRO 1'!$O$79</f>
        <v>26</v>
      </c>
      <c r="E90" s="18"/>
      <c r="F90" s="101">
        <f t="shared" si="4"/>
        <v>0</v>
      </c>
    </row>
    <row r="91" spans="1:6" ht="28">
      <c r="A91" s="9">
        <v>5.3</v>
      </c>
      <c r="B91" s="23" t="s">
        <v>112</v>
      </c>
      <c r="C91" s="10" t="s">
        <v>3</v>
      </c>
      <c r="D91" s="11">
        <f>+'[1]5.REDES DE SUMINISTRO 1'!$O$120</f>
        <v>1</v>
      </c>
      <c r="E91" s="18"/>
      <c r="F91" s="101">
        <f t="shared" si="4"/>
        <v>0</v>
      </c>
    </row>
    <row r="92" spans="1:6" ht="28">
      <c r="A92" s="9">
        <v>5.4</v>
      </c>
      <c r="B92" s="23" t="s">
        <v>113</v>
      </c>
      <c r="C92" s="10" t="s">
        <v>3</v>
      </c>
      <c r="D92" s="11">
        <f>+'[1]5.REDES DE SUMINISTRO 1'!$O$161</f>
        <v>5</v>
      </c>
      <c r="E92" s="18"/>
      <c r="F92" s="101">
        <f t="shared" si="4"/>
        <v>0</v>
      </c>
    </row>
    <row r="93" spans="1:6" ht="28">
      <c r="A93" s="9">
        <v>5.5</v>
      </c>
      <c r="B93" s="23" t="s">
        <v>114</v>
      </c>
      <c r="C93" s="10" t="s">
        <v>53</v>
      </c>
      <c r="D93" s="11">
        <f>+'[1]5.REDES DE SUMINISTRO 1'!$O$202</f>
        <v>80.67</v>
      </c>
      <c r="E93" s="18"/>
      <c r="F93" s="101">
        <f t="shared" si="4"/>
        <v>0</v>
      </c>
    </row>
    <row r="94" spans="1:6" ht="28">
      <c r="A94" s="9">
        <v>5.6</v>
      </c>
      <c r="B94" s="23" t="s">
        <v>115</v>
      </c>
      <c r="C94" s="10" t="s">
        <v>53</v>
      </c>
      <c r="D94" s="11">
        <f>+'[1]5.REDES DE SUMINISTRO 1'!$O$243</f>
        <v>39.64</v>
      </c>
      <c r="E94" s="18"/>
      <c r="F94" s="101">
        <f t="shared" si="4"/>
        <v>0</v>
      </c>
    </row>
    <row r="95" spans="1:6" ht="28">
      <c r="A95" s="9">
        <v>5.7</v>
      </c>
      <c r="B95" s="23" t="s">
        <v>116</v>
      </c>
      <c r="C95" s="10" t="s">
        <v>53</v>
      </c>
      <c r="D95" s="11">
        <f>+'[1]5.REDES DE SUMINISTRO 1'!$O$284</f>
        <v>83</v>
      </c>
      <c r="E95" s="18"/>
      <c r="F95" s="101">
        <f t="shared" si="4"/>
        <v>0</v>
      </c>
    </row>
    <row r="96" spans="1:6" ht="28">
      <c r="A96" s="9">
        <v>5.8</v>
      </c>
      <c r="B96" s="23" t="s">
        <v>117</v>
      </c>
      <c r="C96" s="10" t="s">
        <v>53</v>
      </c>
      <c r="D96" s="11">
        <f>+'[1]5.REDES DE SUMINISTRO 1'!$O$325</f>
        <v>15.930000000000001</v>
      </c>
      <c r="E96" s="18"/>
      <c r="F96" s="101">
        <f t="shared" si="4"/>
        <v>0</v>
      </c>
    </row>
    <row r="97" spans="1:6" ht="28">
      <c r="A97" s="9">
        <v>5.9</v>
      </c>
      <c r="B97" s="23" t="s">
        <v>118</v>
      </c>
      <c r="C97" s="10" t="s">
        <v>53</v>
      </c>
      <c r="D97" s="11">
        <f>+'[1]5.REDES DE SUMINISTRO 1'!$O$366</f>
        <v>10.82</v>
      </c>
      <c r="E97" s="18"/>
      <c r="F97" s="101">
        <f t="shared" si="4"/>
        <v>0</v>
      </c>
    </row>
    <row r="98" spans="1:6" ht="28">
      <c r="A98" s="9" t="s">
        <v>119</v>
      </c>
      <c r="B98" s="23" t="s">
        <v>120</v>
      </c>
      <c r="C98" s="10" t="s">
        <v>53</v>
      </c>
      <c r="D98" s="11">
        <f>+'[1]5.REDES DE SUMINISTRO 1'!$O$407</f>
        <v>26.510000000000005</v>
      </c>
      <c r="E98" s="18"/>
      <c r="F98" s="101">
        <f t="shared" si="4"/>
        <v>0</v>
      </c>
    </row>
    <row r="99" spans="1:6" ht="28">
      <c r="A99" s="9">
        <v>5.1100000000000003</v>
      </c>
      <c r="B99" s="23" t="s">
        <v>121</v>
      </c>
      <c r="C99" s="10" t="s">
        <v>53</v>
      </c>
      <c r="D99" s="11">
        <f>+'[1]5.REDES DE SUMINISTRO 1'!$O$448</f>
        <v>19.299999999999997</v>
      </c>
      <c r="E99" s="18"/>
      <c r="F99" s="101">
        <f t="shared" si="4"/>
        <v>0</v>
      </c>
    </row>
    <row r="100" spans="1:6" ht="28">
      <c r="A100" s="9">
        <v>5.12</v>
      </c>
      <c r="B100" s="23" t="s">
        <v>122</v>
      </c>
      <c r="C100" s="10" t="s">
        <v>53</v>
      </c>
      <c r="D100" s="11">
        <f>+'[1]5.REDES DE SUMINISTRO 1'!$O$489</f>
        <v>5.6</v>
      </c>
      <c r="E100" s="18"/>
      <c r="F100" s="101">
        <f t="shared" si="4"/>
        <v>0</v>
      </c>
    </row>
    <row r="101" spans="1:6" ht="28">
      <c r="A101" s="9">
        <v>5.13</v>
      </c>
      <c r="B101" s="23" t="s">
        <v>123</v>
      </c>
      <c r="C101" s="10" t="s">
        <v>53</v>
      </c>
      <c r="D101" s="11">
        <f>+'[1]5.REDES DE SUMINISTRO 1'!$O$530</f>
        <v>75.59</v>
      </c>
      <c r="E101" s="18"/>
      <c r="F101" s="101">
        <f t="shared" si="4"/>
        <v>0</v>
      </c>
    </row>
    <row r="102" spans="1:6" ht="28">
      <c r="A102" s="9">
        <v>5.14</v>
      </c>
      <c r="B102" s="23" t="s">
        <v>124</v>
      </c>
      <c r="C102" s="10" t="s">
        <v>53</v>
      </c>
      <c r="D102" s="11">
        <f>+'[1]5.REDES DE SUMINISTRO 1'!$O$571</f>
        <v>22.970000000000002</v>
      </c>
      <c r="E102" s="18"/>
      <c r="F102" s="101">
        <f t="shared" si="4"/>
        <v>0</v>
      </c>
    </row>
    <row r="103" spans="1:6" ht="28">
      <c r="A103" s="9">
        <v>5.15</v>
      </c>
      <c r="B103" s="23" t="s">
        <v>125</v>
      </c>
      <c r="C103" s="10" t="s">
        <v>53</v>
      </c>
      <c r="D103" s="11">
        <f>+'[1]5.REDES DE SUMINISTRO 1'!$O$612</f>
        <v>36.4</v>
      </c>
      <c r="E103" s="18"/>
      <c r="F103" s="101">
        <f t="shared" si="4"/>
        <v>0</v>
      </c>
    </row>
    <row r="104" spans="1:6" ht="28">
      <c r="A104" s="9">
        <v>5.16</v>
      </c>
      <c r="B104" s="23" t="s">
        <v>126</v>
      </c>
      <c r="C104" s="10" t="s">
        <v>53</v>
      </c>
      <c r="D104" s="11">
        <f>+'[1]5.REDES DE SUMINISTRO 1'!$O$653</f>
        <v>23.8</v>
      </c>
      <c r="E104" s="18"/>
      <c r="F104" s="101">
        <f t="shared" si="4"/>
        <v>0</v>
      </c>
    </row>
    <row r="105" spans="1:6" ht="28">
      <c r="A105" s="9">
        <v>5.17</v>
      </c>
      <c r="B105" s="23" t="s">
        <v>127</v>
      </c>
      <c r="C105" s="10" t="s">
        <v>53</v>
      </c>
      <c r="D105" s="11">
        <f>+'[1]5.REDES DE SUMINISTRO 1'!$O$694</f>
        <v>11.899999999999999</v>
      </c>
      <c r="E105" s="18"/>
      <c r="F105" s="101">
        <f t="shared" si="4"/>
        <v>0</v>
      </c>
    </row>
    <row r="106" spans="1:6" ht="28">
      <c r="A106" s="9">
        <v>5.18</v>
      </c>
      <c r="B106" s="23" t="s">
        <v>128</v>
      </c>
      <c r="C106" s="10" t="s">
        <v>53</v>
      </c>
      <c r="D106" s="11">
        <f>+'[1]5.REDES DE SUMINISTRO 1'!$O$735</f>
        <v>42.27</v>
      </c>
      <c r="E106" s="18"/>
      <c r="F106" s="101">
        <f t="shared" si="4"/>
        <v>0</v>
      </c>
    </row>
    <row r="107" spans="1:6" ht="28">
      <c r="A107" s="9">
        <v>5.19</v>
      </c>
      <c r="B107" s="23" t="s">
        <v>129</v>
      </c>
      <c r="C107" s="10" t="s">
        <v>3</v>
      </c>
      <c r="D107" s="11">
        <f>+'[1]5.REDES DE SUMINISTRO 1'!$O$776</f>
        <v>30</v>
      </c>
      <c r="E107" s="18"/>
      <c r="F107" s="101">
        <f t="shared" si="4"/>
        <v>0</v>
      </c>
    </row>
    <row r="108" spans="1:6" ht="28">
      <c r="A108" s="9" t="s">
        <v>130</v>
      </c>
      <c r="B108" s="23" t="s">
        <v>131</v>
      </c>
      <c r="C108" s="10" t="s">
        <v>3</v>
      </c>
      <c r="D108" s="11">
        <f>+'[1]5.REDES DE SUMINISTRO 1'!$O$817</f>
        <v>2</v>
      </c>
      <c r="E108" s="18"/>
      <c r="F108" s="101">
        <f t="shared" si="4"/>
        <v>0</v>
      </c>
    </row>
    <row r="109" spans="1:6" ht="28">
      <c r="A109" s="9">
        <v>5.21</v>
      </c>
      <c r="B109" s="23" t="s">
        <v>132</v>
      </c>
      <c r="C109" s="10" t="s">
        <v>3</v>
      </c>
      <c r="D109" s="11">
        <f>+'[1]5.REDES DE SUMINISTRO 1'!$O$858</f>
        <v>7</v>
      </c>
      <c r="E109" s="18"/>
      <c r="F109" s="101">
        <f t="shared" si="4"/>
        <v>0</v>
      </c>
    </row>
    <row r="110" spans="1:6" ht="28">
      <c r="A110" s="9">
        <v>5.22</v>
      </c>
      <c r="B110" s="23" t="s">
        <v>133</v>
      </c>
      <c r="C110" s="10" t="s">
        <v>3</v>
      </c>
      <c r="D110" s="11">
        <f>+'[1]5.REDES DE SUMINISTRO 1'!$O$899</f>
        <v>7</v>
      </c>
      <c r="E110" s="18"/>
      <c r="F110" s="101">
        <f t="shared" si="4"/>
        <v>0</v>
      </c>
    </row>
    <row r="111" spans="1:6">
      <c r="A111" s="9">
        <v>5.23</v>
      </c>
      <c r="B111" s="23" t="s">
        <v>134</v>
      </c>
      <c r="C111" s="10" t="s">
        <v>3</v>
      </c>
      <c r="D111" s="11">
        <f>+'[1]5.REDES DE SUMINISTRO 1'!$O$940</f>
        <v>4</v>
      </c>
      <c r="E111" s="18"/>
      <c r="F111" s="101">
        <f t="shared" si="4"/>
        <v>0</v>
      </c>
    </row>
    <row r="112" spans="1:6">
      <c r="A112" s="9">
        <v>5.24</v>
      </c>
      <c r="B112" s="23" t="s">
        <v>135</v>
      </c>
      <c r="C112" s="10" t="s">
        <v>3</v>
      </c>
      <c r="D112" s="11">
        <f>+'[1]5.REDES DE SUMINISTRO 1'!$O$981</f>
        <v>6</v>
      </c>
      <c r="E112" s="18"/>
      <c r="F112" s="101">
        <f t="shared" si="4"/>
        <v>0</v>
      </c>
    </row>
    <row r="113" spans="1:6">
      <c r="A113" s="9">
        <v>5.25</v>
      </c>
      <c r="B113" s="23" t="s">
        <v>136</v>
      </c>
      <c r="C113" s="10" t="s">
        <v>3</v>
      </c>
      <c r="D113" s="11">
        <f>+'[1]5.REDES DE SUMINISTRO 1'!$O$1022</f>
        <v>3</v>
      </c>
      <c r="E113" s="18"/>
      <c r="F113" s="101">
        <f t="shared" si="4"/>
        <v>0</v>
      </c>
    </row>
    <row r="114" spans="1:6">
      <c r="A114" s="9">
        <v>5.26</v>
      </c>
      <c r="B114" s="23" t="s">
        <v>137</v>
      </c>
      <c r="C114" s="10" t="s">
        <v>3</v>
      </c>
      <c r="D114" s="11">
        <f>+'[1]5.REDES DE SUMINISTRO 1'!$O$1063</f>
        <v>2</v>
      </c>
      <c r="E114" s="18"/>
      <c r="F114" s="101">
        <f t="shared" si="4"/>
        <v>0</v>
      </c>
    </row>
    <row r="115" spans="1:6">
      <c r="A115" s="9">
        <v>5.27</v>
      </c>
      <c r="B115" s="23" t="s">
        <v>138</v>
      </c>
      <c r="C115" s="10" t="s">
        <v>3</v>
      </c>
      <c r="D115" s="11">
        <f>+'[1]5.REDES DE SUMINISTRO 1'!$O$1104</f>
        <v>1</v>
      </c>
      <c r="E115" s="18"/>
      <c r="F115" s="101">
        <f t="shared" si="4"/>
        <v>0</v>
      </c>
    </row>
    <row r="116" spans="1:6">
      <c r="A116" s="9">
        <v>5.28</v>
      </c>
      <c r="B116" s="23" t="s">
        <v>139</v>
      </c>
      <c r="C116" s="10" t="s">
        <v>3</v>
      </c>
      <c r="D116" s="11">
        <f>+'[1]5.REDES DE SUMINISTRO 1'!$O$1145</f>
        <v>7</v>
      </c>
      <c r="E116" s="18"/>
      <c r="F116" s="101">
        <f t="shared" si="4"/>
        <v>0</v>
      </c>
    </row>
    <row r="117" spans="1:6">
      <c r="A117" s="9">
        <v>5.29</v>
      </c>
      <c r="B117" s="23" t="s">
        <v>140</v>
      </c>
      <c r="C117" s="10" t="s">
        <v>3</v>
      </c>
      <c r="D117" s="11">
        <f>+'[1]5.REDES DE SUMINISTRO 1'!$O$1186</f>
        <v>2</v>
      </c>
      <c r="E117" s="18"/>
      <c r="F117" s="101">
        <f t="shared" si="4"/>
        <v>0</v>
      </c>
    </row>
    <row r="118" spans="1:6" ht="28">
      <c r="A118" s="27" t="s">
        <v>141</v>
      </c>
      <c r="B118" s="23" t="s">
        <v>142</v>
      </c>
      <c r="C118" s="10" t="s">
        <v>3</v>
      </c>
      <c r="D118" s="11">
        <f>+'[1]5.REDES DE SUMINISTRO 1'!$O$1227</f>
        <v>2</v>
      </c>
      <c r="E118" s="18"/>
      <c r="F118" s="101">
        <f t="shared" si="4"/>
        <v>0</v>
      </c>
    </row>
    <row r="119" spans="1:6" ht="28">
      <c r="A119" s="9">
        <v>5.31</v>
      </c>
      <c r="B119" s="23" t="s">
        <v>143</v>
      </c>
      <c r="C119" s="10" t="s">
        <v>3</v>
      </c>
      <c r="D119" s="11">
        <f>+'[1]5.REDES DE SUMINISTRO 1'!$O$1268</f>
        <v>3</v>
      </c>
      <c r="E119" s="18"/>
      <c r="F119" s="101">
        <f t="shared" si="4"/>
        <v>0</v>
      </c>
    </row>
    <row r="120" spans="1:6">
      <c r="A120" s="17">
        <v>5.32</v>
      </c>
      <c r="B120" s="23" t="s">
        <v>144</v>
      </c>
      <c r="C120" s="10" t="s">
        <v>3</v>
      </c>
      <c r="D120" s="11">
        <f>+'[1]5.REDES DE SUMINISTRO 1'!$O$1309</f>
        <v>1</v>
      </c>
      <c r="E120" s="18"/>
      <c r="F120" s="101">
        <f t="shared" si="4"/>
        <v>0</v>
      </c>
    </row>
    <row r="121" spans="1:6" ht="28">
      <c r="A121" s="9">
        <v>5.33</v>
      </c>
      <c r="B121" s="23" t="s">
        <v>145</v>
      </c>
      <c r="C121" s="10" t="s">
        <v>36</v>
      </c>
      <c r="D121" s="11">
        <f>+'[1]5.REDES DE SUMINISTRO 1'!$O$1350</f>
        <v>1</v>
      </c>
      <c r="E121" s="18"/>
      <c r="F121" s="101">
        <f t="shared" si="4"/>
        <v>0</v>
      </c>
    </row>
    <row r="122" spans="1:6">
      <c r="A122" s="17">
        <v>5.34</v>
      </c>
      <c r="B122" s="23" t="s">
        <v>146</v>
      </c>
      <c r="C122" s="10" t="s">
        <v>36</v>
      </c>
      <c r="D122" s="11">
        <f>+'[1]5.REDES DE SUMINISTRO 1'!$O$1391</f>
        <v>1</v>
      </c>
      <c r="E122" s="18"/>
      <c r="F122" s="101">
        <f t="shared" si="4"/>
        <v>0</v>
      </c>
    </row>
    <row r="123" spans="1:6" ht="28">
      <c r="A123" s="9">
        <v>5.35</v>
      </c>
      <c r="B123" s="23" t="s">
        <v>147</v>
      </c>
      <c r="C123" s="10" t="s">
        <v>95</v>
      </c>
      <c r="D123" s="11">
        <f>+'[1]5.REDES DE SUMINISTRO 1'!$O$1432</f>
        <v>89.857200000000006</v>
      </c>
      <c r="E123" s="18"/>
      <c r="F123" s="101">
        <f t="shared" si="4"/>
        <v>0</v>
      </c>
    </row>
    <row r="124" spans="1:6" ht="42">
      <c r="A124" s="17">
        <v>5.36</v>
      </c>
      <c r="B124" s="23" t="s">
        <v>148</v>
      </c>
      <c r="C124" s="10" t="s">
        <v>28</v>
      </c>
      <c r="D124" s="11">
        <f>+'[1]5.REDES DE SUMINISTRO 1'!$O$1473</f>
        <v>46.968000000000004</v>
      </c>
      <c r="E124" s="18"/>
      <c r="F124" s="101">
        <f t="shared" si="4"/>
        <v>0</v>
      </c>
    </row>
    <row r="125" spans="1:6" ht="56">
      <c r="A125" s="9">
        <v>5.37</v>
      </c>
      <c r="B125" s="23" t="s">
        <v>149</v>
      </c>
      <c r="C125" s="10" t="s">
        <v>95</v>
      </c>
      <c r="D125" s="11">
        <f>+'[1]5.REDES DE SUMINISTRO 1'!$O$1514</f>
        <v>89.857200000000006</v>
      </c>
      <c r="E125" s="18"/>
      <c r="F125" s="101">
        <f t="shared" si="4"/>
        <v>0</v>
      </c>
    </row>
    <row r="126" spans="1:6" ht="42">
      <c r="A126" s="17">
        <v>5.38</v>
      </c>
      <c r="B126" s="23" t="s">
        <v>150</v>
      </c>
      <c r="C126" s="10" t="s">
        <v>95</v>
      </c>
      <c r="D126" s="11">
        <f>+'[1]5.REDES DE SUMINISTRO 1'!$O$1555</f>
        <v>31.147200000000002</v>
      </c>
      <c r="E126" s="18"/>
      <c r="F126" s="101">
        <f t="shared" si="4"/>
        <v>0</v>
      </c>
    </row>
    <row r="127" spans="1:6" ht="28">
      <c r="A127" s="17">
        <v>5.39</v>
      </c>
      <c r="B127" s="23" t="s">
        <v>151</v>
      </c>
      <c r="C127" s="10" t="s">
        <v>3</v>
      </c>
      <c r="D127" s="11">
        <v>1</v>
      </c>
      <c r="E127" s="18"/>
      <c r="F127" s="101">
        <f t="shared" si="4"/>
        <v>0</v>
      </c>
    </row>
    <row r="128" spans="1:6">
      <c r="A128" s="108">
        <v>0</v>
      </c>
      <c r="B128" s="28"/>
      <c r="C128" s="109"/>
      <c r="D128" s="109"/>
      <c r="E128" s="109"/>
      <c r="F128" s="110"/>
    </row>
    <row r="129" spans="1:6">
      <c r="A129" s="95">
        <v>6</v>
      </c>
      <c r="B129" s="156" t="s">
        <v>152</v>
      </c>
      <c r="C129" s="96"/>
      <c r="D129" s="97"/>
      <c r="E129" s="98"/>
      <c r="F129" s="99">
        <f>SUM(F130:F168)</f>
        <v>0</v>
      </c>
    </row>
    <row r="130" spans="1:6" ht="42">
      <c r="A130" s="9">
        <v>6.1</v>
      </c>
      <c r="B130" s="23" t="s">
        <v>153</v>
      </c>
      <c r="C130" s="111" t="s">
        <v>53</v>
      </c>
      <c r="D130" s="11">
        <f>+'[1]6.REDES ELECTRICAS 1'!$O$38</f>
        <v>64.789999999999992</v>
      </c>
      <c r="E130" s="33"/>
      <c r="F130" s="112">
        <f t="shared" ref="F130:F168" si="5">+D130*E130</f>
        <v>0</v>
      </c>
    </row>
    <row r="131" spans="1:6" ht="56">
      <c r="A131" s="9">
        <v>6.2</v>
      </c>
      <c r="B131" s="23" t="s">
        <v>154</v>
      </c>
      <c r="C131" s="111" t="s">
        <v>3</v>
      </c>
      <c r="D131" s="11">
        <f>+'[1]6.REDES ELECTRICAS 1'!$O$79</f>
        <v>2</v>
      </c>
      <c r="E131" s="33"/>
      <c r="F131" s="112">
        <f t="shared" si="5"/>
        <v>0</v>
      </c>
    </row>
    <row r="132" spans="1:6" ht="42">
      <c r="A132" s="9">
        <v>6.3</v>
      </c>
      <c r="B132" s="23" t="s">
        <v>155</v>
      </c>
      <c r="C132" s="111" t="s">
        <v>3</v>
      </c>
      <c r="D132" s="11">
        <f>+'[1]6.REDES ELECTRICAS 1'!$O$120</f>
        <v>1</v>
      </c>
      <c r="E132" s="33"/>
      <c r="F132" s="112">
        <f t="shared" si="5"/>
        <v>0</v>
      </c>
    </row>
    <row r="133" spans="1:6" ht="28">
      <c r="A133" s="9">
        <v>6.4</v>
      </c>
      <c r="B133" s="23" t="s">
        <v>156</v>
      </c>
      <c r="C133" s="111" t="s">
        <v>3</v>
      </c>
      <c r="D133" s="11">
        <f>+'[1]6.REDES ELECTRICAS 1'!$O$161</f>
        <v>6</v>
      </c>
      <c r="E133" s="33"/>
      <c r="F133" s="112">
        <f t="shared" si="5"/>
        <v>0</v>
      </c>
    </row>
    <row r="134" spans="1:6" ht="28">
      <c r="A134" s="9">
        <v>6.5</v>
      </c>
      <c r="B134" s="23" t="s">
        <v>157</v>
      </c>
      <c r="C134" s="111" t="s">
        <v>3</v>
      </c>
      <c r="D134" s="11">
        <f>+'[1]6.REDES ELECTRICAS 1'!$O$202</f>
        <v>1</v>
      </c>
      <c r="E134" s="33"/>
      <c r="F134" s="112">
        <f t="shared" si="5"/>
        <v>0</v>
      </c>
    </row>
    <row r="135" spans="1:6" ht="28">
      <c r="A135" s="9">
        <v>6.6</v>
      </c>
      <c r="B135" s="23" t="s">
        <v>158</v>
      </c>
      <c r="C135" s="111" t="s">
        <v>3</v>
      </c>
      <c r="D135" s="11">
        <f>+'[1]6.REDES ELECTRICAS 1'!$O$243</f>
        <v>1</v>
      </c>
      <c r="E135" s="33"/>
      <c r="F135" s="112">
        <f t="shared" si="5"/>
        <v>0</v>
      </c>
    </row>
    <row r="136" spans="1:6" ht="28">
      <c r="A136" s="9">
        <v>6.7</v>
      </c>
      <c r="B136" s="23" t="s">
        <v>159</v>
      </c>
      <c r="C136" s="111" t="s">
        <v>3</v>
      </c>
      <c r="D136" s="11">
        <f>+'[1]6.REDES ELECTRICAS 1'!$O$284</f>
        <v>1</v>
      </c>
      <c r="E136" s="33"/>
      <c r="F136" s="112">
        <f t="shared" si="5"/>
        <v>0</v>
      </c>
    </row>
    <row r="137" spans="1:6" ht="42">
      <c r="A137" s="9">
        <v>6.8</v>
      </c>
      <c r="B137" s="23" t="s">
        <v>160</v>
      </c>
      <c r="C137" s="111" t="s">
        <v>53</v>
      </c>
      <c r="D137" s="11">
        <f>+'[1]6.REDES ELECTRICAS 1'!$O$325</f>
        <v>228.39000000000001</v>
      </c>
      <c r="E137" s="33"/>
      <c r="F137" s="112">
        <f t="shared" si="5"/>
        <v>0</v>
      </c>
    </row>
    <row r="138" spans="1:6">
      <c r="A138" s="9">
        <v>6.9</v>
      </c>
      <c r="B138" s="23" t="s">
        <v>161</v>
      </c>
      <c r="C138" s="111" t="s">
        <v>3</v>
      </c>
      <c r="D138" s="11">
        <f>+'[1]6.REDES ELECTRICAS 1'!$O$366</f>
        <v>1</v>
      </c>
      <c r="E138" s="33"/>
      <c r="F138" s="112">
        <f t="shared" si="5"/>
        <v>0</v>
      </c>
    </row>
    <row r="139" spans="1:6" ht="42">
      <c r="A139" s="27" t="s">
        <v>162</v>
      </c>
      <c r="B139" s="23" t="s">
        <v>163</v>
      </c>
      <c r="C139" s="111" t="s">
        <v>3</v>
      </c>
      <c r="D139" s="11">
        <f>+'[1]6.REDES ELECTRICAS 1'!$O$407</f>
        <v>146</v>
      </c>
      <c r="E139" s="33"/>
      <c r="F139" s="112">
        <f t="shared" si="5"/>
        <v>0</v>
      </c>
    </row>
    <row r="140" spans="1:6" ht="42">
      <c r="A140" s="27" t="s">
        <v>164</v>
      </c>
      <c r="B140" s="23" t="s">
        <v>165</v>
      </c>
      <c r="C140" s="111" t="s">
        <v>3</v>
      </c>
      <c r="D140" s="11">
        <f>+'[1]6.REDES ELECTRICAS 1'!$O$448</f>
        <v>15</v>
      </c>
      <c r="E140" s="33"/>
      <c r="F140" s="112">
        <f t="shared" si="5"/>
        <v>0</v>
      </c>
    </row>
    <row r="141" spans="1:6" ht="42">
      <c r="A141" s="27" t="s">
        <v>166</v>
      </c>
      <c r="B141" s="23" t="s">
        <v>167</v>
      </c>
      <c r="C141" s="111" t="s">
        <v>3</v>
      </c>
      <c r="D141" s="11">
        <f>+'[1]6.REDES ELECTRICAS 1'!$O$489</f>
        <v>6</v>
      </c>
      <c r="E141" s="33"/>
      <c r="F141" s="112">
        <f t="shared" si="5"/>
        <v>0</v>
      </c>
    </row>
    <row r="142" spans="1:6" ht="42">
      <c r="A142" s="9">
        <v>6.13</v>
      </c>
      <c r="B142" s="23" t="s">
        <v>168</v>
      </c>
      <c r="C142" s="111" t="s">
        <v>3</v>
      </c>
      <c r="D142" s="11">
        <f>+'[1]6.REDES ELECTRICAS 1'!$O$530</f>
        <v>3</v>
      </c>
      <c r="E142" s="33"/>
      <c r="F142" s="112">
        <f t="shared" si="5"/>
        <v>0</v>
      </c>
    </row>
    <row r="143" spans="1:6" ht="56">
      <c r="A143" s="9">
        <v>6.14</v>
      </c>
      <c r="B143" s="23" t="s">
        <v>169</v>
      </c>
      <c r="C143" s="111" t="s">
        <v>3</v>
      </c>
      <c r="D143" s="11">
        <f>+'[1]6.REDES ELECTRICAS 1'!$O$571</f>
        <v>20</v>
      </c>
      <c r="E143" s="33"/>
      <c r="F143" s="112">
        <f t="shared" si="5"/>
        <v>0</v>
      </c>
    </row>
    <row r="144" spans="1:6" ht="42">
      <c r="A144" s="9">
        <v>6.15</v>
      </c>
      <c r="B144" s="23" t="s">
        <v>170</v>
      </c>
      <c r="C144" s="111" t="s">
        <v>3</v>
      </c>
      <c r="D144" s="11">
        <f>+'[1]6.REDES ELECTRICAS 1'!$O$612</f>
        <v>6</v>
      </c>
      <c r="E144" s="33"/>
      <c r="F144" s="112">
        <f t="shared" si="5"/>
        <v>0</v>
      </c>
    </row>
    <row r="145" spans="1:6" ht="42">
      <c r="A145" s="9">
        <v>6.16</v>
      </c>
      <c r="B145" s="23" t="s">
        <v>171</v>
      </c>
      <c r="C145" s="111" t="s">
        <v>3</v>
      </c>
      <c r="D145" s="11">
        <f>+'[1]6.REDES ELECTRICAS 1'!$O$654</f>
        <v>6</v>
      </c>
      <c r="E145" s="33"/>
      <c r="F145" s="112">
        <f t="shared" si="5"/>
        <v>0</v>
      </c>
    </row>
    <row r="146" spans="1:6" ht="42">
      <c r="A146" s="9">
        <v>6.17</v>
      </c>
      <c r="B146" s="23" t="s">
        <v>172</v>
      </c>
      <c r="C146" s="111" t="s">
        <v>3</v>
      </c>
      <c r="D146" s="11">
        <f>+'[1]6.REDES ELECTRICAS 1'!$O$695</f>
        <v>12</v>
      </c>
      <c r="E146" s="33"/>
      <c r="F146" s="112">
        <f t="shared" si="5"/>
        <v>0</v>
      </c>
    </row>
    <row r="147" spans="1:6" ht="42">
      <c r="A147" s="9">
        <v>6.18</v>
      </c>
      <c r="B147" s="23" t="s">
        <v>173</v>
      </c>
      <c r="C147" s="111" t="s">
        <v>3</v>
      </c>
      <c r="D147" s="11">
        <f>+'[1]6.REDES ELECTRICAS 1'!$O$736</f>
        <v>76</v>
      </c>
      <c r="E147" s="33"/>
      <c r="F147" s="112">
        <f t="shared" si="5"/>
        <v>0</v>
      </c>
    </row>
    <row r="148" spans="1:6" ht="42">
      <c r="A148" s="166">
        <v>6.19</v>
      </c>
      <c r="B148" s="23" t="s">
        <v>174</v>
      </c>
      <c r="C148" s="29" t="s">
        <v>3</v>
      </c>
      <c r="D148" s="4">
        <f>+'[1]6.REDES ELECTRICAS 1'!$O$777</f>
        <v>4</v>
      </c>
      <c r="E148" s="13"/>
      <c r="F148" s="14">
        <f t="shared" si="5"/>
        <v>0</v>
      </c>
    </row>
    <row r="149" spans="1:6" ht="42">
      <c r="A149" s="168" t="s">
        <v>175</v>
      </c>
      <c r="B149" s="23" t="s">
        <v>176</v>
      </c>
      <c r="C149" s="29" t="s">
        <v>3</v>
      </c>
      <c r="D149" s="4">
        <f>+'[1]6.REDES ELECTRICAS 1'!$O$818</f>
        <v>18</v>
      </c>
      <c r="E149" s="13"/>
      <c r="F149" s="14">
        <f t="shared" si="5"/>
        <v>0</v>
      </c>
    </row>
    <row r="150" spans="1:6" ht="56">
      <c r="A150" s="166">
        <v>6.21</v>
      </c>
      <c r="B150" s="23" t="s">
        <v>177</v>
      </c>
      <c r="C150" s="29" t="s">
        <v>3</v>
      </c>
      <c r="D150" s="4">
        <f>+'[1]6.REDES ELECTRICAS 1'!$O$860</f>
        <v>5</v>
      </c>
      <c r="E150" s="13"/>
      <c r="F150" s="14">
        <f t="shared" si="5"/>
        <v>0</v>
      </c>
    </row>
    <row r="151" spans="1:6" ht="42">
      <c r="A151" s="166">
        <v>6.22</v>
      </c>
      <c r="B151" s="23" t="s">
        <v>178</v>
      </c>
      <c r="C151" s="29" t="s">
        <v>3</v>
      </c>
      <c r="D151" s="4">
        <f>+'[1]6.REDES ELECTRICAS 1'!$O$901</f>
        <v>2</v>
      </c>
      <c r="E151" s="13"/>
      <c r="F151" s="14">
        <f t="shared" si="5"/>
        <v>0</v>
      </c>
    </row>
    <row r="152" spans="1:6" ht="42">
      <c r="A152" s="166">
        <v>6.23</v>
      </c>
      <c r="B152" s="23" t="s">
        <v>179</v>
      </c>
      <c r="C152" s="29" t="s">
        <v>3</v>
      </c>
      <c r="D152" s="4">
        <f>+'[1]6.REDES ELECTRICAS 1'!$O$942</f>
        <v>9</v>
      </c>
      <c r="E152" s="13"/>
      <c r="F152" s="14">
        <f t="shared" si="5"/>
        <v>0</v>
      </c>
    </row>
    <row r="153" spans="1:6" ht="42">
      <c r="A153" s="168" t="s">
        <v>180</v>
      </c>
      <c r="B153" s="49" t="s">
        <v>181</v>
      </c>
      <c r="C153" s="3" t="s">
        <v>53</v>
      </c>
      <c r="D153" s="4">
        <f>+'[1]6.REDES ELECTRICAS 1'!$O$983</f>
        <v>4.0999999999999996</v>
      </c>
      <c r="E153" s="13"/>
      <c r="F153" s="14">
        <f t="shared" si="5"/>
        <v>0</v>
      </c>
    </row>
    <row r="154" spans="1:6" ht="42">
      <c r="A154" s="166">
        <v>6.25</v>
      </c>
      <c r="B154" s="49" t="s">
        <v>182</v>
      </c>
      <c r="C154" s="29" t="s">
        <v>3</v>
      </c>
      <c r="D154" s="4">
        <f>+'[1]6.REDES ELECTRICAS 1'!$O$1024</f>
        <v>7</v>
      </c>
      <c r="E154" s="13"/>
      <c r="F154" s="14">
        <f t="shared" si="5"/>
        <v>0</v>
      </c>
    </row>
    <row r="155" spans="1:6" ht="42">
      <c r="A155" s="169">
        <v>6.26</v>
      </c>
      <c r="B155" s="49" t="s">
        <v>183</v>
      </c>
      <c r="C155" s="29" t="s">
        <v>3</v>
      </c>
      <c r="D155" s="4">
        <f>+'[1]6.REDES ELECTRICAS 1'!$O$1065</f>
        <v>7</v>
      </c>
      <c r="E155" s="13"/>
      <c r="F155" s="14">
        <f t="shared" si="5"/>
        <v>0</v>
      </c>
    </row>
    <row r="156" spans="1:6" ht="56">
      <c r="A156" s="166">
        <v>6.27</v>
      </c>
      <c r="B156" s="49" t="s">
        <v>184</v>
      </c>
      <c r="C156" s="3" t="s">
        <v>53</v>
      </c>
      <c r="D156" s="4">
        <f>+'[1]6.REDES ELECTRICAS 1'!$O$1106</f>
        <v>59.79</v>
      </c>
      <c r="E156" s="13"/>
      <c r="F156" s="14">
        <f t="shared" si="5"/>
        <v>0</v>
      </c>
    </row>
    <row r="157" spans="1:6" ht="56">
      <c r="A157" s="169">
        <v>6.28</v>
      </c>
      <c r="B157" s="49" t="s">
        <v>185</v>
      </c>
      <c r="C157" s="3" t="s">
        <v>53</v>
      </c>
      <c r="D157" s="4">
        <f>+'[1]6.REDES ELECTRICAS 1'!$O$1147</f>
        <v>48.830000000000005</v>
      </c>
      <c r="E157" s="13"/>
      <c r="F157" s="14">
        <f t="shared" si="5"/>
        <v>0</v>
      </c>
    </row>
    <row r="158" spans="1:6" ht="42">
      <c r="A158" s="169">
        <v>6.29</v>
      </c>
      <c r="B158" s="49" t="s">
        <v>186</v>
      </c>
      <c r="C158" s="3" t="s">
        <v>3</v>
      </c>
      <c r="D158" s="4">
        <f>+'[1]6.REDES ELECTRICAS 1'!$O$1188</f>
        <v>4</v>
      </c>
      <c r="E158" s="13"/>
      <c r="F158" s="14">
        <f t="shared" si="5"/>
        <v>0</v>
      </c>
    </row>
    <row r="159" spans="1:6" ht="42">
      <c r="A159" s="168" t="s">
        <v>187</v>
      </c>
      <c r="B159" s="49" t="s">
        <v>188</v>
      </c>
      <c r="C159" s="3" t="s">
        <v>3</v>
      </c>
      <c r="D159" s="4">
        <f>+'[1]6.REDES ELECTRICAS 1'!$O$1229</f>
        <v>1</v>
      </c>
      <c r="E159" s="13"/>
      <c r="F159" s="14">
        <f t="shared" si="5"/>
        <v>0</v>
      </c>
    </row>
    <row r="160" spans="1:6" ht="42">
      <c r="A160" s="169">
        <v>6.31</v>
      </c>
      <c r="B160" s="23" t="s">
        <v>189</v>
      </c>
      <c r="C160" s="29" t="s">
        <v>53</v>
      </c>
      <c r="D160" s="4">
        <f>+'[1]6.REDES ELECTRICAS 1'!$O$1270</f>
        <v>44.8</v>
      </c>
      <c r="E160" s="13"/>
      <c r="F160" s="14">
        <f t="shared" si="5"/>
        <v>0</v>
      </c>
    </row>
    <row r="161" spans="1:6" ht="56">
      <c r="A161" s="168" t="s">
        <v>190</v>
      </c>
      <c r="B161" s="49" t="s">
        <v>191</v>
      </c>
      <c r="C161" s="3" t="s">
        <v>53</v>
      </c>
      <c r="D161" s="4">
        <f>+'[1]6.REDES ELECTRICAS 1'!$O$1311</f>
        <v>24.9</v>
      </c>
      <c r="E161" s="13"/>
      <c r="F161" s="14">
        <f t="shared" si="5"/>
        <v>0</v>
      </c>
    </row>
    <row r="162" spans="1:6" ht="42">
      <c r="A162" s="169">
        <v>6.33</v>
      </c>
      <c r="B162" s="23" t="s">
        <v>192</v>
      </c>
      <c r="C162" s="29" t="s">
        <v>53</v>
      </c>
      <c r="D162" s="4">
        <f>+'[1]6.REDES ELECTRICAS 1'!$O$1352</f>
        <v>21.2</v>
      </c>
      <c r="E162" s="13"/>
      <c r="F162" s="14">
        <f t="shared" si="5"/>
        <v>0</v>
      </c>
    </row>
    <row r="163" spans="1:6" ht="126">
      <c r="A163" s="166">
        <v>6.34</v>
      </c>
      <c r="B163" s="23" t="s">
        <v>193</v>
      </c>
      <c r="C163" s="29" t="s">
        <v>3</v>
      </c>
      <c r="D163" s="4">
        <f>+'[1]6.REDES ELECTRICAS 1'!$O$1393</f>
        <v>1</v>
      </c>
      <c r="E163" s="13"/>
      <c r="F163" s="14">
        <f t="shared" si="5"/>
        <v>0</v>
      </c>
    </row>
    <row r="164" spans="1:6" ht="56">
      <c r="A164" s="169">
        <v>6.35</v>
      </c>
      <c r="B164" s="23" t="s">
        <v>194</v>
      </c>
      <c r="C164" s="29" t="s">
        <v>3</v>
      </c>
      <c r="D164" s="4">
        <f>+'[1]6.REDES ELECTRICAS 1'!$O$1434</f>
        <v>1</v>
      </c>
      <c r="E164" s="13"/>
      <c r="F164" s="14">
        <f t="shared" si="5"/>
        <v>0</v>
      </c>
    </row>
    <row r="165" spans="1:6" ht="42">
      <c r="A165" s="166">
        <v>6.36</v>
      </c>
      <c r="B165" s="23" t="s">
        <v>195</v>
      </c>
      <c r="C165" s="29" t="s">
        <v>3</v>
      </c>
      <c r="D165" s="4">
        <f>+'[1]6.REDES ELECTRICAS 1'!$O$1475</f>
        <v>1</v>
      </c>
      <c r="E165" s="13"/>
      <c r="F165" s="14">
        <f t="shared" si="5"/>
        <v>0</v>
      </c>
    </row>
    <row r="166" spans="1:6" ht="28">
      <c r="A166" s="157">
        <v>6.37</v>
      </c>
      <c r="B166" s="23" t="s">
        <v>196</v>
      </c>
      <c r="C166" s="29" t="s">
        <v>3</v>
      </c>
      <c r="D166" s="4">
        <f>+'[1]6.REDES ELECTRICAS 1'!$O$1516</f>
        <v>18</v>
      </c>
      <c r="E166" s="13"/>
      <c r="F166" s="14">
        <f t="shared" si="5"/>
        <v>0</v>
      </c>
    </row>
    <row r="167" spans="1:6" ht="56">
      <c r="A167" s="166">
        <v>6.38</v>
      </c>
      <c r="B167" s="23" t="s">
        <v>197</v>
      </c>
      <c r="C167" s="29" t="s">
        <v>3</v>
      </c>
      <c r="D167" s="4">
        <f>+'[1]6.REDES ELECTRICAS 1'!$O$1557</f>
        <v>1</v>
      </c>
      <c r="E167" s="13"/>
      <c r="F167" s="14">
        <f t="shared" si="5"/>
        <v>0</v>
      </c>
    </row>
    <row r="168" spans="1:6" ht="42">
      <c r="A168" s="166">
        <v>6.39</v>
      </c>
      <c r="B168" s="23" t="s">
        <v>198</v>
      </c>
      <c r="C168" s="29" t="s">
        <v>3</v>
      </c>
      <c r="D168" s="4">
        <v>36</v>
      </c>
      <c r="E168" s="13"/>
      <c r="F168" s="14">
        <f t="shared" si="5"/>
        <v>0</v>
      </c>
    </row>
    <row r="169" spans="1:6">
      <c r="A169" s="157"/>
      <c r="B169" s="155"/>
      <c r="C169" s="155"/>
      <c r="D169" s="155"/>
      <c r="E169" s="155"/>
      <c r="F169" s="158"/>
    </row>
    <row r="170" spans="1:6">
      <c r="A170" s="170">
        <v>7</v>
      </c>
      <c r="B170" s="156" t="s">
        <v>199</v>
      </c>
      <c r="C170" s="156"/>
      <c r="D170" s="171"/>
      <c r="E170" s="172"/>
      <c r="F170" s="173">
        <f>SUM(F171:F198)</f>
        <v>0</v>
      </c>
    </row>
    <row r="171" spans="1:6">
      <c r="A171" s="166"/>
      <c r="B171" s="159" t="s">
        <v>200</v>
      </c>
      <c r="C171" s="174"/>
      <c r="D171" s="167"/>
      <c r="E171" s="13"/>
      <c r="F171" s="14"/>
    </row>
    <row r="172" spans="1:6" ht="42">
      <c r="A172" s="166">
        <v>7.1</v>
      </c>
      <c r="B172" s="23" t="s">
        <v>201</v>
      </c>
      <c r="C172" s="30" t="s">
        <v>3</v>
      </c>
      <c r="D172" s="4">
        <f>+'[1]7.RED VOZ Y DATOS (2)'!$O$38</f>
        <v>1</v>
      </c>
      <c r="E172" s="13"/>
      <c r="F172" s="14">
        <f t="shared" ref="F172:F198" si="6">+D172*E172</f>
        <v>0</v>
      </c>
    </row>
    <row r="173" spans="1:6" ht="56">
      <c r="A173" s="166">
        <v>7.2</v>
      </c>
      <c r="B173" s="23" t="s">
        <v>202</v>
      </c>
      <c r="C173" s="30" t="s">
        <v>3</v>
      </c>
      <c r="D173" s="4">
        <f>+'[1]7.RED VOZ Y DATOS (2)'!$O$79</f>
        <v>4</v>
      </c>
      <c r="E173" s="13"/>
      <c r="F173" s="14">
        <f t="shared" si="6"/>
        <v>0</v>
      </c>
    </row>
    <row r="174" spans="1:6" ht="28">
      <c r="A174" s="166">
        <v>7.3</v>
      </c>
      <c r="B174" s="23" t="s">
        <v>203</v>
      </c>
      <c r="C174" s="30" t="s">
        <v>3</v>
      </c>
      <c r="D174" s="4">
        <f>+'[1]7.RED VOZ Y DATOS (2)'!$O$120</f>
        <v>6</v>
      </c>
      <c r="E174" s="13"/>
      <c r="F174" s="14">
        <f t="shared" si="6"/>
        <v>0</v>
      </c>
    </row>
    <row r="175" spans="1:6" ht="28">
      <c r="A175" s="166">
        <v>7.4</v>
      </c>
      <c r="B175" s="23" t="s">
        <v>204</v>
      </c>
      <c r="C175" s="30" t="s">
        <v>53</v>
      </c>
      <c r="D175" s="4">
        <f>+'[1]7.RED VOZ Y DATOS (2)'!$O$161</f>
        <v>658.93000000000006</v>
      </c>
      <c r="E175" s="13"/>
      <c r="F175" s="14">
        <f t="shared" si="6"/>
        <v>0</v>
      </c>
    </row>
    <row r="176" spans="1:6" ht="28">
      <c r="A176" s="166">
        <v>7.5</v>
      </c>
      <c r="B176" s="23" t="s">
        <v>205</v>
      </c>
      <c r="C176" s="30" t="s">
        <v>53</v>
      </c>
      <c r="D176" s="4">
        <f>+'[1]7.RED VOZ Y DATOS (2)'!$O$202</f>
        <v>52</v>
      </c>
      <c r="E176" s="13"/>
      <c r="F176" s="14">
        <f t="shared" si="6"/>
        <v>0</v>
      </c>
    </row>
    <row r="177" spans="1:6" ht="56">
      <c r="A177" s="166">
        <v>7.6</v>
      </c>
      <c r="B177" s="23" t="s">
        <v>206</v>
      </c>
      <c r="C177" s="30" t="s">
        <v>3</v>
      </c>
      <c r="D177" s="4">
        <f>+'[1]7.RED VOZ Y DATOS (2)'!$O$243</f>
        <v>2</v>
      </c>
      <c r="E177" s="13"/>
      <c r="F177" s="14">
        <f t="shared" si="6"/>
        <v>0</v>
      </c>
    </row>
    <row r="178" spans="1:6">
      <c r="A178" s="166">
        <v>7.7</v>
      </c>
      <c r="B178" s="23" t="s">
        <v>207</v>
      </c>
      <c r="C178" s="30" t="s">
        <v>3</v>
      </c>
      <c r="D178" s="4">
        <f>+'[1]7.RED VOZ Y DATOS (2)'!$O$284</f>
        <v>1</v>
      </c>
      <c r="E178" s="13"/>
      <c r="F178" s="14">
        <f t="shared" si="6"/>
        <v>0</v>
      </c>
    </row>
    <row r="179" spans="1:6" ht="28">
      <c r="A179" s="166">
        <v>7.8</v>
      </c>
      <c r="B179" s="23" t="s">
        <v>208</v>
      </c>
      <c r="C179" s="30" t="s">
        <v>3</v>
      </c>
      <c r="D179" s="4">
        <f>+'[1]7.RED VOZ Y DATOS (2)'!$O$325</f>
        <v>8</v>
      </c>
      <c r="E179" s="13"/>
      <c r="F179" s="14">
        <f t="shared" si="6"/>
        <v>0</v>
      </c>
    </row>
    <row r="180" spans="1:6" ht="28">
      <c r="A180" s="166">
        <v>7.9</v>
      </c>
      <c r="B180" s="23" t="s">
        <v>209</v>
      </c>
      <c r="C180" s="30" t="s">
        <v>36</v>
      </c>
      <c r="D180" s="4">
        <f>+'[1]7.RED VOZ Y DATOS (2)'!$O$366</f>
        <v>1</v>
      </c>
      <c r="E180" s="13"/>
      <c r="F180" s="14">
        <f t="shared" si="6"/>
        <v>0</v>
      </c>
    </row>
    <row r="181" spans="1:6" ht="28">
      <c r="A181" s="168" t="s">
        <v>210</v>
      </c>
      <c r="B181" s="23" t="s">
        <v>211</v>
      </c>
      <c r="C181" s="30" t="s">
        <v>36</v>
      </c>
      <c r="D181" s="4">
        <f>+'[1]7.RED VOZ Y DATOS (2)'!$O$407</f>
        <v>2</v>
      </c>
      <c r="E181" s="13"/>
      <c r="F181" s="14">
        <f t="shared" si="6"/>
        <v>0</v>
      </c>
    </row>
    <row r="182" spans="1:6" ht="28">
      <c r="A182" s="166">
        <v>7.11</v>
      </c>
      <c r="B182" s="23" t="s">
        <v>212</v>
      </c>
      <c r="C182" s="30" t="s">
        <v>3</v>
      </c>
      <c r="D182" s="4">
        <f>+'[1]7.RED VOZ Y DATOS (2)'!$O$448</f>
        <v>1</v>
      </c>
      <c r="E182" s="13"/>
      <c r="F182" s="14">
        <f t="shared" si="6"/>
        <v>0</v>
      </c>
    </row>
    <row r="183" spans="1:6" ht="56">
      <c r="A183" s="166">
        <v>7.12</v>
      </c>
      <c r="B183" s="23" t="s">
        <v>213</v>
      </c>
      <c r="C183" s="30" t="s">
        <v>3</v>
      </c>
      <c r="D183" s="4">
        <f>+'[1]7.RED VOZ Y DATOS (2)'!$O$489</f>
        <v>10</v>
      </c>
      <c r="E183" s="13"/>
      <c r="F183" s="14">
        <f t="shared" si="6"/>
        <v>0</v>
      </c>
    </row>
    <row r="184" spans="1:6">
      <c r="A184" s="166"/>
      <c r="B184" s="31" t="s">
        <v>214</v>
      </c>
      <c r="C184" s="30"/>
      <c r="D184" s="4"/>
      <c r="E184" s="13"/>
      <c r="F184" s="14">
        <f t="shared" si="6"/>
        <v>0</v>
      </c>
    </row>
    <row r="185" spans="1:6" ht="42">
      <c r="A185" s="166">
        <v>7.13</v>
      </c>
      <c r="B185" s="23" t="s">
        <v>215</v>
      </c>
      <c r="C185" s="30" t="s">
        <v>3</v>
      </c>
      <c r="D185" s="4">
        <f>+'[1]7.RED VOZ Y DATOS (2)'!$O$530</f>
        <v>11</v>
      </c>
      <c r="E185" s="13"/>
      <c r="F185" s="14">
        <f t="shared" si="6"/>
        <v>0</v>
      </c>
    </row>
    <row r="186" spans="1:6" ht="42">
      <c r="A186" s="166">
        <v>7.14</v>
      </c>
      <c r="B186" s="23" t="s">
        <v>216</v>
      </c>
      <c r="C186" s="30" t="s">
        <v>3</v>
      </c>
      <c r="D186" s="4">
        <f>+'[1]7.RED VOZ Y DATOS (2)'!$O$571</f>
        <v>1</v>
      </c>
      <c r="E186" s="13"/>
      <c r="F186" s="14">
        <f t="shared" si="6"/>
        <v>0</v>
      </c>
    </row>
    <row r="187" spans="1:6" ht="28">
      <c r="A187" s="166">
        <v>7.15</v>
      </c>
      <c r="B187" s="23" t="s">
        <v>217</v>
      </c>
      <c r="C187" s="30" t="s">
        <v>53</v>
      </c>
      <c r="D187" s="4">
        <f>+'[1]7.RED VOZ Y DATOS (2)'!$O$612</f>
        <v>591.51</v>
      </c>
      <c r="E187" s="13"/>
      <c r="F187" s="14">
        <f t="shared" si="6"/>
        <v>0</v>
      </c>
    </row>
    <row r="188" spans="1:6" ht="28">
      <c r="A188" s="166">
        <v>7.16</v>
      </c>
      <c r="B188" s="23" t="s">
        <v>218</v>
      </c>
      <c r="C188" s="30" t="s">
        <v>3</v>
      </c>
      <c r="D188" s="4">
        <f>+'[1]7.RED VOZ Y DATOS (2)'!$O$653</f>
        <v>11</v>
      </c>
      <c r="E188" s="13"/>
      <c r="F188" s="14">
        <f t="shared" si="6"/>
        <v>0</v>
      </c>
    </row>
    <row r="189" spans="1:6" ht="28">
      <c r="A189" s="166">
        <v>7.17</v>
      </c>
      <c r="B189" s="23" t="s">
        <v>219</v>
      </c>
      <c r="C189" s="30" t="s">
        <v>3</v>
      </c>
      <c r="D189" s="4">
        <f>+'[1]7.RED VOZ Y DATOS (2)'!$O$694</f>
        <v>1</v>
      </c>
      <c r="E189" s="13"/>
      <c r="F189" s="14">
        <f t="shared" si="6"/>
        <v>0</v>
      </c>
    </row>
    <row r="190" spans="1:6" ht="56">
      <c r="A190" s="166">
        <v>7.18</v>
      </c>
      <c r="B190" s="23" t="s">
        <v>213</v>
      </c>
      <c r="C190" s="30" t="s">
        <v>3</v>
      </c>
      <c r="D190" s="4">
        <f>+'[1]7.RED VOZ Y DATOS (2)'!$O$735</f>
        <v>12</v>
      </c>
      <c r="E190" s="13"/>
      <c r="F190" s="14">
        <f t="shared" si="6"/>
        <v>0</v>
      </c>
    </row>
    <row r="191" spans="1:6">
      <c r="A191" s="166"/>
      <c r="B191" s="31" t="s">
        <v>220</v>
      </c>
      <c r="C191" s="30"/>
      <c r="D191" s="4"/>
      <c r="E191" s="13"/>
      <c r="F191" s="14"/>
    </row>
    <row r="192" spans="1:6" ht="28">
      <c r="A192" s="168" t="s">
        <v>221</v>
      </c>
      <c r="B192" s="23" t="s">
        <v>222</v>
      </c>
      <c r="C192" s="179" t="s">
        <v>223</v>
      </c>
      <c r="D192" s="4">
        <f>+'[1]7.RED VOZ Y DATOS (2)'!$O$776</f>
        <v>21</v>
      </c>
      <c r="E192" s="13"/>
      <c r="F192" s="14">
        <f t="shared" si="6"/>
        <v>0</v>
      </c>
    </row>
    <row r="193" spans="1:6" ht="28">
      <c r="A193" s="168" t="s">
        <v>224</v>
      </c>
      <c r="B193" s="23" t="s">
        <v>225</v>
      </c>
      <c r="C193" s="179" t="s">
        <v>223</v>
      </c>
      <c r="D193" s="4">
        <f>+'[1]7.RED VOZ Y DATOS (2)'!$O$817</f>
        <v>3</v>
      </c>
      <c r="E193" s="13"/>
      <c r="F193" s="14">
        <f t="shared" si="6"/>
        <v>0</v>
      </c>
    </row>
    <row r="194" spans="1:6" ht="70">
      <c r="A194" s="168" t="s">
        <v>226</v>
      </c>
      <c r="B194" s="23" t="s">
        <v>227</v>
      </c>
      <c r="C194" s="179" t="s">
        <v>223</v>
      </c>
      <c r="D194" s="4">
        <f>+'[1]7.RED VOZ Y DATOS (2)'!$O$858</f>
        <v>4</v>
      </c>
      <c r="E194" s="13"/>
      <c r="F194" s="14">
        <f t="shared" si="6"/>
        <v>0</v>
      </c>
    </row>
    <row r="195" spans="1:6" ht="28">
      <c r="A195" s="168" t="s">
        <v>228</v>
      </c>
      <c r="B195" s="23" t="s">
        <v>229</v>
      </c>
      <c r="C195" s="179" t="s">
        <v>223</v>
      </c>
      <c r="D195" s="4">
        <f>+'[1]7.RED VOZ Y DATOS (2)'!$O$899</f>
        <v>1</v>
      </c>
      <c r="E195" s="13"/>
      <c r="F195" s="14">
        <f t="shared" si="6"/>
        <v>0</v>
      </c>
    </row>
    <row r="196" spans="1:6" ht="28">
      <c r="A196" s="168" t="s">
        <v>230</v>
      </c>
      <c r="B196" s="23" t="s">
        <v>231</v>
      </c>
      <c r="C196" s="179" t="s">
        <v>53</v>
      </c>
      <c r="D196" s="4">
        <f>+'[1]7.RED VOZ Y DATOS (2)'!$O$940</f>
        <v>195</v>
      </c>
      <c r="E196" s="13"/>
      <c r="F196" s="14">
        <f t="shared" si="6"/>
        <v>0</v>
      </c>
    </row>
    <row r="197" spans="1:6">
      <c r="A197" s="168" t="s">
        <v>232</v>
      </c>
      <c r="B197" s="23" t="s">
        <v>233</v>
      </c>
      <c r="C197" s="179" t="s">
        <v>223</v>
      </c>
      <c r="D197" s="4">
        <f>+'[1]7.RED VOZ Y DATOS (2)'!$O$981</f>
        <v>28</v>
      </c>
      <c r="E197" s="13"/>
      <c r="F197" s="14">
        <f t="shared" si="6"/>
        <v>0</v>
      </c>
    </row>
    <row r="198" spans="1:6" ht="28">
      <c r="A198" s="168" t="s">
        <v>234</v>
      </c>
      <c r="B198" s="23" t="s">
        <v>235</v>
      </c>
      <c r="C198" s="45" t="s">
        <v>223</v>
      </c>
      <c r="D198" s="4">
        <f>+'[1]7.RED VOZ Y DATOS (2)'!$O$1022</f>
        <v>3</v>
      </c>
      <c r="E198" s="13"/>
      <c r="F198" s="14">
        <f t="shared" si="6"/>
        <v>0</v>
      </c>
    </row>
    <row r="199" spans="1:6">
      <c r="A199" s="157"/>
      <c r="B199" s="155"/>
      <c r="C199" s="155"/>
      <c r="D199" s="155"/>
      <c r="E199" s="155"/>
      <c r="F199" s="158"/>
    </row>
    <row r="200" spans="1:6">
      <c r="A200" s="170">
        <v>8</v>
      </c>
      <c r="B200" s="165" t="s">
        <v>236</v>
      </c>
      <c r="C200" s="156"/>
      <c r="D200" s="171"/>
      <c r="E200" s="172"/>
      <c r="F200" s="173">
        <f>SUM(F201:F208)</f>
        <v>0</v>
      </c>
    </row>
    <row r="201" spans="1:6" ht="42">
      <c r="A201" s="166">
        <v>8.1</v>
      </c>
      <c r="B201" s="49" t="s">
        <v>237</v>
      </c>
      <c r="C201" s="3" t="s">
        <v>53</v>
      </c>
      <c r="D201" s="4">
        <f>+'[1]8.INST. DE GAS'!$O$38</f>
        <v>9.3000000000000007</v>
      </c>
      <c r="E201" s="13"/>
      <c r="F201" s="14">
        <f t="shared" ref="F201:F208" si="7">+D201*E201</f>
        <v>0</v>
      </c>
    </row>
    <row r="202" spans="1:6" ht="42">
      <c r="A202" s="166">
        <v>8.1999999999999993</v>
      </c>
      <c r="B202" s="49" t="s">
        <v>238</v>
      </c>
      <c r="C202" s="3" t="s">
        <v>53</v>
      </c>
      <c r="D202" s="4">
        <f>+'[1]8.INST. DE GAS'!$O$79</f>
        <v>12.16</v>
      </c>
      <c r="E202" s="13"/>
      <c r="F202" s="14">
        <f t="shared" si="7"/>
        <v>0</v>
      </c>
    </row>
    <row r="203" spans="1:6" ht="42">
      <c r="A203" s="166">
        <v>8.3000000000000007</v>
      </c>
      <c r="B203" s="49" t="s">
        <v>239</v>
      </c>
      <c r="C203" s="3" t="s">
        <v>53</v>
      </c>
      <c r="D203" s="4">
        <f>+'[1]8.INST. DE GAS'!$O$120</f>
        <v>63.03</v>
      </c>
      <c r="E203" s="13"/>
      <c r="F203" s="14">
        <f t="shared" si="7"/>
        <v>0</v>
      </c>
    </row>
    <row r="204" spans="1:6" ht="42">
      <c r="A204" s="166">
        <v>8.4</v>
      </c>
      <c r="B204" s="49" t="s">
        <v>240</v>
      </c>
      <c r="C204" s="3" t="s">
        <v>53</v>
      </c>
      <c r="D204" s="4">
        <f>+'[1]8.INST. DE GAS'!$O$161</f>
        <v>86.35</v>
      </c>
      <c r="E204" s="13"/>
      <c r="F204" s="14">
        <f t="shared" si="7"/>
        <v>0</v>
      </c>
    </row>
    <row r="205" spans="1:6" ht="42">
      <c r="A205" s="166">
        <v>8.5</v>
      </c>
      <c r="B205" s="49" t="s">
        <v>241</v>
      </c>
      <c r="C205" s="3" t="s">
        <v>3</v>
      </c>
      <c r="D205" s="4">
        <f>+'[1]8.INST. DE GAS'!$O$202</f>
        <v>15</v>
      </c>
      <c r="E205" s="13"/>
      <c r="F205" s="14">
        <f t="shared" si="7"/>
        <v>0</v>
      </c>
    </row>
    <row r="206" spans="1:6" ht="28">
      <c r="A206" s="166">
        <v>8.6</v>
      </c>
      <c r="B206" s="49" t="s">
        <v>242</v>
      </c>
      <c r="C206" s="3" t="s">
        <v>3</v>
      </c>
      <c r="D206" s="4">
        <f>+'[1]8.INST. DE GAS'!$O$243</f>
        <v>6</v>
      </c>
      <c r="E206" s="13"/>
      <c r="F206" s="14">
        <f t="shared" si="7"/>
        <v>0</v>
      </c>
    </row>
    <row r="207" spans="1:6" ht="98">
      <c r="A207" s="166">
        <v>8.6999999999999993</v>
      </c>
      <c r="B207" s="49" t="s">
        <v>243</v>
      </c>
      <c r="C207" s="3" t="s">
        <v>3</v>
      </c>
      <c r="D207" s="4">
        <f>+'[1]8.INST. DE GAS'!$O$284</f>
        <v>15</v>
      </c>
      <c r="E207" s="13"/>
      <c r="F207" s="14">
        <f t="shared" si="7"/>
        <v>0</v>
      </c>
    </row>
    <row r="208" spans="1:6" ht="42">
      <c r="A208" s="166">
        <v>8.8000000000000007</v>
      </c>
      <c r="B208" s="49" t="s">
        <v>244</v>
      </c>
      <c r="C208" s="3" t="s">
        <v>3</v>
      </c>
      <c r="D208" s="4">
        <f>+'[1]8.INST. DE GAS'!$O$325</f>
        <v>15</v>
      </c>
      <c r="E208" s="13"/>
      <c r="F208" s="14">
        <f t="shared" si="7"/>
        <v>0</v>
      </c>
    </row>
    <row r="209" spans="1:6">
      <c r="A209" s="157"/>
      <c r="B209" s="155"/>
      <c r="C209" s="155"/>
      <c r="D209" s="155"/>
      <c r="E209" s="155"/>
      <c r="F209" s="158"/>
    </row>
    <row r="210" spans="1:6">
      <c r="A210" s="170">
        <v>9</v>
      </c>
      <c r="B210" s="156" t="s">
        <v>245</v>
      </c>
      <c r="C210" s="156"/>
      <c r="D210" s="171"/>
      <c r="E210" s="172"/>
      <c r="F210" s="173">
        <f>SUM(F211:F221)</f>
        <v>0</v>
      </c>
    </row>
    <row r="211" spans="1:6" ht="42">
      <c r="A211" s="166">
        <v>9.1</v>
      </c>
      <c r="B211" s="160" t="s">
        <v>246</v>
      </c>
      <c r="C211" s="29" t="s">
        <v>10</v>
      </c>
      <c r="D211" s="4">
        <f>+'[1]9.MURO Y PAÑETE '!$O$83</f>
        <v>819.54499999999985</v>
      </c>
      <c r="E211" s="13"/>
      <c r="F211" s="14">
        <f t="shared" ref="F211:F221" si="8">D211*E211</f>
        <v>0</v>
      </c>
    </row>
    <row r="212" spans="1:6" ht="28">
      <c r="A212" s="166">
        <v>9.1999999999999993</v>
      </c>
      <c r="B212" s="160" t="s">
        <v>247</v>
      </c>
      <c r="C212" s="29" t="s">
        <v>10</v>
      </c>
      <c r="D212" s="4">
        <f>+'[1]9.MURO Y PAÑETE '!$O$123</f>
        <v>83.570000000000007</v>
      </c>
      <c r="E212" s="227"/>
      <c r="F212" s="14">
        <f t="shared" si="8"/>
        <v>0</v>
      </c>
    </row>
    <row r="213" spans="1:6" ht="28">
      <c r="A213" s="166">
        <v>9.3000000000000007</v>
      </c>
      <c r="B213" s="160" t="s">
        <v>248</v>
      </c>
      <c r="C213" s="29" t="s">
        <v>10</v>
      </c>
      <c r="D213" s="4">
        <f>+'[1]9.MURO Y PAÑETE '!$O$165</f>
        <v>200.69400000000002</v>
      </c>
      <c r="E213" s="13"/>
      <c r="F213" s="14">
        <f t="shared" si="8"/>
        <v>0</v>
      </c>
    </row>
    <row r="214" spans="1:6">
      <c r="A214" s="166">
        <v>9.4</v>
      </c>
      <c r="B214" s="160" t="s">
        <v>249</v>
      </c>
      <c r="C214" s="29" t="s">
        <v>10</v>
      </c>
      <c r="D214" s="4">
        <f>+'[1]9.MURO Y PAÑETE '!$O$207</f>
        <v>187.82400000000001</v>
      </c>
      <c r="E214" s="13"/>
      <c r="F214" s="14">
        <f t="shared" si="8"/>
        <v>0</v>
      </c>
    </row>
    <row r="215" spans="1:6" ht="28">
      <c r="A215" s="166">
        <v>9.5</v>
      </c>
      <c r="B215" s="160" t="s">
        <v>250</v>
      </c>
      <c r="C215" s="29" t="s">
        <v>18</v>
      </c>
      <c r="D215" s="4">
        <f>+'[1]9.MURO Y PAÑETE '!$O$249</f>
        <v>85.189999999999984</v>
      </c>
      <c r="E215" s="13"/>
      <c r="F215" s="14">
        <f t="shared" si="8"/>
        <v>0</v>
      </c>
    </row>
    <row r="216" spans="1:6">
      <c r="A216" s="166">
        <v>9.6</v>
      </c>
      <c r="B216" s="160" t="s">
        <v>251</v>
      </c>
      <c r="C216" s="29" t="s">
        <v>53</v>
      </c>
      <c r="D216" s="4">
        <f>+'[1]9.MURO Y PAÑETE '!$O$290</f>
        <v>1276.5</v>
      </c>
      <c r="E216" s="13"/>
      <c r="F216" s="14">
        <f t="shared" si="8"/>
        <v>0</v>
      </c>
    </row>
    <row r="217" spans="1:6" ht="28">
      <c r="A217" s="166">
        <v>9.6999999999999993</v>
      </c>
      <c r="B217" s="23" t="s">
        <v>252</v>
      </c>
      <c r="C217" s="3" t="s">
        <v>53</v>
      </c>
      <c r="D217" s="4">
        <f>+'[1]9.MURO Y PAÑETE '!$O$331</f>
        <v>53.739999999999995</v>
      </c>
      <c r="E217" s="13"/>
      <c r="F217" s="14">
        <f t="shared" si="8"/>
        <v>0</v>
      </c>
    </row>
    <row r="218" spans="1:6" ht="28">
      <c r="A218" s="166">
        <v>9.8000000000000007</v>
      </c>
      <c r="B218" s="49" t="s">
        <v>253</v>
      </c>
      <c r="C218" s="3" t="s">
        <v>53</v>
      </c>
      <c r="D218" s="178">
        <f>+'[1]9.MURO Y PAÑETE '!$O$372</f>
        <v>6.1499999999999995</v>
      </c>
      <c r="E218" s="175"/>
      <c r="F218" s="14">
        <f t="shared" si="8"/>
        <v>0</v>
      </c>
    </row>
    <row r="219" spans="1:6">
      <c r="A219" s="166">
        <v>9.9</v>
      </c>
      <c r="B219" s="23" t="s">
        <v>254</v>
      </c>
      <c r="C219" s="3" t="s">
        <v>255</v>
      </c>
      <c r="D219" s="4">
        <f>+'[1]9.MURO Y PAÑETE '!$O$413</f>
        <v>5.5381600000000013</v>
      </c>
      <c r="E219" s="13"/>
      <c r="F219" s="14">
        <f t="shared" si="8"/>
        <v>0</v>
      </c>
    </row>
    <row r="220" spans="1:6" ht="42">
      <c r="A220" s="168" t="s">
        <v>256</v>
      </c>
      <c r="B220" s="23" t="s">
        <v>257</v>
      </c>
      <c r="C220" s="3" t="s">
        <v>53</v>
      </c>
      <c r="D220" s="4">
        <f>+'[1]9.MURO Y PAÑETE '!$O$454</f>
        <v>417.6</v>
      </c>
      <c r="E220" s="13"/>
      <c r="F220" s="14">
        <f t="shared" si="8"/>
        <v>0</v>
      </c>
    </row>
    <row r="221" spans="1:6" ht="28">
      <c r="A221" s="166">
        <v>9.11</v>
      </c>
      <c r="B221" s="23" t="s">
        <v>258</v>
      </c>
      <c r="C221" s="3" t="s">
        <v>53</v>
      </c>
      <c r="D221" s="4">
        <f>+'[1]9.MURO Y PAÑETE '!$O$495</f>
        <v>244.2</v>
      </c>
      <c r="E221" s="13"/>
      <c r="F221" s="14">
        <f t="shared" si="8"/>
        <v>0</v>
      </c>
    </row>
    <row r="222" spans="1:6">
      <c r="A222" s="157"/>
      <c r="B222" s="155"/>
      <c r="C222" s="155"/>
      <c r="D222" s="155"/>
      <c r="E222" s="155"/>
      <c r="F222" s="158"/>
    </row>
    <row r="223" spans="1:6">
      <c r="A223" s="170">
        <v>10</v>
      </c>
      <c r="B223" s="156" t="s">
        <v>259</v>
      </c>
      <c r="C223" s="156"/>
      <c r="D223" s="171"/>
      <c r="E223" s="172"/>
      <c r="F223" s="173">
        <f>SUM(F224:F234)</f>
        <v>0</v>
      </c>
    </row>
    <row r="224" spans="1:6">
      <c r="A224" s="166">
        <v>10.1</v>
      </c>
      <c r="B224" s="155" t="s">
        <v>260</v>
      </c>
      <c r="C224" s="3" t="s">
        <v>10</v>
      </c>
      <c r="D224" s="4">
        <f>+'[1]10.PISOS'!$O$39</f>
        <v>795.69</v>
      </c>
      <c r="E224" s="13"/>
      <c r="F224" s="14">
        <f t="shared" ref="F224:F233" si="9">D224*E224</f>
        <v>0</v>
      </c>
    </row>
    <row r="225" spans="1:6" ht="84">
      <c r="A225" s="166">
        <v>10.199999999999999</v>
      </c>
      <c r="B225" s="35" t="s">
        <v>261</v>
      </c>
      <c r="C225" s="3" t="s">
        <v>10</v>
      </c>
      <c r="D225" s="4">
        <f>+'[1]10.PISOS'!$O$80</f>
        <v>68.400000000000006</v>
      </c>
      <c r="E225" s="13"/>
      <c r="F225" s="14">
        <f t="shared" si="9"/>
        <v>0</v>
      </c>
    </row>
    <row r="226" spans="1:6" ht="28">
      <c r="A226" s="166">
        <v>10.3</v>
      </c>
      <c r="B226" s="35" t="s">
        <v>262</v>
      </c>
      <c r="C226" s="3" t="s">
        <v>13</v>
      </c>
      <c r="D226" s="4">
        <f>+'[1]10.PISOS'!$O$121</f>
        <v>160.76000000000002</v>
      </c>
      <c r="E226" s="13"/>
      <c r="F226" s="14">
        <f t="shared" si="9"/>
        <v>0</v>
      </c>
    </row>
    <row r="227" spans="1:6" ht="28">
      <c r="A227" s="166">
        <v>10.4</v>
      </c>
      <c r="B227" s="228" t="s">
        <v>263</v>
      </c>
      <c r="C227" s="3" t="s">
        <v>10</v>
      </c>
      <c r="D227" s="4">
        <f>+'[1]10.PISOS'!$O$162</f>
        <v>31.108000000000001</v>
      </c>
      <c r="E227" s="13"/>
      <c r="F227" s="14">
        <f t="shared" si="9"/>
        <v>0</v>
      </c>
    </row>
    <row r="228" spans="1:6" ht="28">
      <c r="A228" s="166">
        <v>10.5</v>
      </c>
      <c r="B228" s="36" t="s">
        <v>264</v>
      </c>
      <c r="C228" s="37" t="s">
        <v>10</v>
      </c>
      <c r="D228" s="38">
        <f>+'[1]10.PISOS'!$O$203</f>
        <v>875.77350000000013</v>
      </c>
      <c r="E228" s="229"/>
      <c r="F228" s="176">
        <f t="shared" si="9"/>
        <v>0</v>
      </c>
    </row>
    <row r="229" spans="1:6" ht="28">
      <c r="A229" s="166">
        <v>10.6</v>
      </c>
      <c r="B229" s="35" t="s">
        <v>265</v>
      </c>
      <c r="C229" s="3" t="s">
        <v>53</v>
      </c>
      <c r="D229" s="4">
        <f>+'[1]10.PISOS'!$O$245</f>
        <v>164.37</v>
      </c>
      <c r="E229" s="177"/>
      <c r="F229" s="176">
        <f t="shared" si="9"/>
        <v>0</v>
      </c>
    </row>
    <row r="230" spans="1:6">
      <c r="A230" s="166">
        <v>10.7</v>
      </c>
      <c r="B230" s="35" t="s">
        <v>266</v>
      </c>
      <c r="C230" s="3" t="s">
        <v>10</v>
      </c>
      <c r="D230" s="4">
        <f>+'[1]10.PISOS'!$O$287</f>
        <v>224.81</v>
      </c>
      <c r="E230" s="177"/>
      <c r="F230" s="176">
        <f t="shared" si="9"/>
        <v>0</v>
      </c>
    </row>
    <row r="231" spans="1:6" ht="28">
      <c r="A231" s="166">
        <v>10.8</v>
      </c>
      <c r="B231" s="230" t="s">
        <v>267</v>
      </c>
      <c r="C231" s="3" t="s">
        <v>10</v>
      </c>
      <c r="D231" s="231">
        <f>+'[1]10.PISOS'!$O$328</f>
        <v>322.7</v>
      </c>
      <c r="E231" s="177"/>
      <c r="F231" s="14">
        <f t="shared" si="9"/>
        <v>0</v>
      </c>
    </row>
    <row r="232" spans="1:6" ht="28">
      <c r="A232" s="166">
        <v>10.9</v>
      </c>
      <c r="B232" s="35" t="s">
        <v>268</v>
      </c>
      <c r="C232" s="3" t="s">
        <v>10</v>
      </c>
      <c r="D232" s="4">
        <f>+'[1]10.PISOS'!$O$369</f>
        <v>78.244500000000002</v>
      </c>
      <c r="E232" s="13"/>
      <c r="F232" s="176">
        <f t="shared" si="9"/>
        <v>0</v>
      </c>
    </row>
    <row r="233" spans="1:6" ht="42">
      <c r="A233" s="169" t="s">
        <v>269</v>
      </c>
      <c r="B233" s="35" t="s">
        <v>270</v>
      </c>
      <c r="C233" s="3" t="s">
        <v>13</v>
      </c>
      <c r="D233" s="4">
        <f>+'[1]10.PISOS'!$O$410</f>
        <v>12.299999999999999</v>
      </c>
      <c r="E233" s="13"/>
      <c r="F233" s="176">
        <f t="shared" si="9"/>
        <v>0</v>
      </c>
    </row>
    <row r="234" spans="1:6" ht="28">
      <c r="A234" s="169">
        <v>10.11</v>
      </c>
      <c r="B234" s="35" t="s">
        <v>271</v>
      </c>
      <c r="C234" s="3" t="s">
        <v>10</v>
      </c>
      <c r="D234" s="4">
        <f>+'[1]10.PISOS'!$O$451</f>
        <v>134.16</v>
      </c>
      <c r="E234" s="13"/>
      <c r="F234" s="14">
        <f>+D234*E234</f>
        <v>0</v>
      </c>
    </row>
    <row r="235" spans="1:6">
      <c r="A235" s="40"/>
      <c r="B235" s="41"/>
      <c r="C235" s="41"/>
      <c r="D235" s="41"/>
      <c r="E235" s="41"/>
      <c r="F235" s="42"/>
    </row>
    <row r="236" spans="1:6">
      <c r="A236" s="170">
        <v>11</v>
      </c>
      <c r="B236" s="156" t="s">
        <v>272</v>
      </c>
      <c r="C236" s="156"/>
      <c r="D236" s="171"/>
      <c r="E236" s="172"/>
      <c r="F236" s="173">
        <f>SUM(F237:F241)</f>
        <v>0</v>
      </c>
    </row>
    <row r="237" spans="1:6" ht="56">
      <c r="A237" s="166">
        <v>11.1</v>
      </c>
      <c r="B237" s="35" t="s">
        <v>273</v>
      </c>
      <c r="C237" s="29" t="s">
        <v>10</v>
      </c>
      <c r="D237" s="4">
        <f>+'[1]11.ACABADOS'!$O$39</f>
        <v>12.1</v>
      </c>
      <c r="E237" s="13"/>
      <c r="F237" s="14">
        <f>D237*E237</f>
        <v>0</v>
      </c>
    </row>
    <row r="238" spans="1:6" ht="28">
      <c r="A238" s="166">
        <v>11.2</v>
      </c>
      <c r="B238" s="228" t="s">
        <v>274</v>
      </c>
      <c r="C238" s="29" t="s">
        <v>10</v>
      </c>
      <c r="D238" s="4">
        <f>+'[1]11.ACABADOS'!$O$81</f>
        <v>244.38399999999999</v>
      </c>
      <c r="E238" s="13"/>
      <c r="F238" s="14">
        <f>D238*E238</f>
        <v>0</v>
      </c>
    </row>
    <row r="239" spans="1:6" ht="42">
      <c r="A239" s="166">
        <v>11.3</v>
      </c>
      <c r="B239" s="155" t="s">
        <v>275</v>
      </c>
      <c r="C239" s="29" t="s">
        <v>10</v>
      </c>
      <c r="D239" s="4">
        <f>+'[1]11.ACABADOS'!$O$122</f>
        <v>135.96</v>
      </c>
      <c r="E239" s="13"/>
      <c r="F239" s="14">
        <f>D239*E239</f>
        <v>0</v>
      </c>
    </row>
    <row r="240" spans="1:6" ht="28">
      <c r="A240" s="166">
        <v>11.4</v>
      </c>
      <c r="B240" s="155" t="s">
        <v>276</v>
      </c>
      <c r="C240" s="29" t="s">
        <v>10</v>
      </c>
      <c r="D240" s="4">
        <f>+'[1]11.ACABADOS'!$O$163</f>
        <v>526.29999999999995</v>
      </c>
      <c r="E240" s="13"/>
      <c r="F240" s="14">
        <f>D240*E240</f>
        <v>0</v>
      </c>
    </row>
    <row r="241" spans="1:6" ht="28">
      <c r="A241" s="166">
        <v>11.5</v>
      </c>
      <c r="B241" s="155" t="s">
        <v>277</v>
      </c>
      <c r="C241" s="29" t="s">
        <v>36</v>
      </c>
      <c r="D241" s="4">
        <f>+'[1]11.ACABADOS'!$O$204</f>
        <v>29</v>
      </c>
      <c r="E241" s="13"/>
      <c r="F241" s="14">
        <f>D241*E241</f>
        <v>0</v>
      </c>
    </row>
    <row r="242" spans="1:6">
      <c r="A242" s="40"/>
      <c r="B242" s="41"/>
      <c r="C242" s="41"/>
      <c r="D242" s="41"/>
      <c r="E242" s="41"/>
      <c r="F242" s="42"/>
    </row>
    <row r="243" spans="1:6">
      <c r="A243" s="170">
        <v>12</v>
      </c>
      <c r="B243" s="156" t="s">
        <v>278</v>
      </c>
      <c r="C243" s="156"/>
      <c r="D243" s="171"/>
      <c r="E243" s="172"/>
      <c r="F243" s="173">
        <f>SUM(F244:F258)</f>
        <v>0</v>
      </c>
    </row>
    <row r="244" spans="1:6" ht="28">
      <c r="A244" s="166">
        <v>12.1</v>
      </c>
      <c r="B244" s="23" t="s">
        <v>279</v>
      </c>
      <c r="C244" s="3" t="s">
        <v>3</v>
      </c>
      <c r="D244" s="4">
        <f>+'[1]12. APAR SANT'!$O$38</f>
        <v>6</v>
      </c>
      <c r="E244" s="13"/>
      <c r="F244" s="14">
        <f t="shared" ref="F244:F258" si="10">+D244*E244</f>
        <v>0</v>
      </c>
    </row>
    <row r="245" spans="1:6" ht="56">
      <c r="A245" s="166">
        <v>12.2</v>
      </c>
      <c r="B245" s="161" t="s">
        <v>280</v>
      </c>
      <c r="C245" s="3" t="s">
        <v>3</v>
      </c>
      <c r="D245" s="4">
        <f>+'[1]12. APAR SANT'!$O$79</f>
        <v>8</v>
      </c>
      <c r="E245" s="13"/>
      <c r="F245" s="14">
        <f t="shared" si="10"/>
        <v>0</v>
      </c>
    </row>
    <row r="246" spans="1:6" ht="56">
      <c r="A246" s="166">
        <v>12.3</v>
      </c>
      <c r="B246" s="162" t="s">
        <v>281</v>
      </c>
      <c r="C246" s="3" t="s">
        <v>36</v>
      </c>
      <c r="D246" s="4">
        <f>+'[1]12. APAR SANT'!$O$120</f>
        <v>1</v>
      </c>
      <c r="E246" s="13"/>
      <c r="F246" s="14">
        <f t="shared" si="10"/>
        <v>0</v>
      </c>
    </row>
    <row r="247" spans="1:6" ht="28">
      <c r="A247" s="166">
        <v>12.4</v>
      </c>
      <c r="B247" s="23" t="s">
        <v>282</v>
      </c>
      <c r="C247" s="3" t="s">
        <v>3</v>
      </c>
      <c r="D247" s="4">
        <f>+'[1]12. APAR SANT'!$O$161</f>
        <v>2</v>
      </c>
      <c r="E247" s="13"/>
      <c r="F247" s="14">
        <f t="shared" si="10"/>
        <v>0</v>
      </c>
    </row>
    <row r="248" spans="1:6" ht="28">
      <c r="A248" s="166">
        <v>12.5</v>
      </c>
      <c r="B248" s="23" t="s">
        <v>283</v>
      </c>
      <c r="C248" s="3" t="s">
        <v>3</v>
      </c>
      <c r="D248" s="4">
        <f>+'[1]12. APAR SANT'!$O$202</f>
        <v>1</v>
      </c>
      <c r="E248" s="13"/>
      <c r="F248" s="14">
        <f t="shared" si="10"/>
        <v>0</v>
      </c>
    </row>
    <row r="249" spans="1:6" ht="28">
      <c r="A249" s="166">
        <v>12.6</v>
      </c>
      <c r="B249" s="23" t="s">
        <v>284</v>
      </c>
      <c r="C249" s="3" t="s">
        <v>3</v>
      </c>
      <c r="D249" s="4">
        <f>+'[1]12. APAR SANT'!$O$243</f>
        <v>1</v>
      </c>
      <c r="E249" s="13"/>
      <c r="F249" s="14">
        <f t="shared" si="10"/>
        <v>0</v>
      </c>
    </row>
    <row r="250" spans="1:6" ht="42">
      <c r="A250" s="166">
        <v>12.7</v>
      </c>
      <c r="B250" s="23" t="s">
        <v>285</v>
      </c>
      <c r="C250" s="3" t="s">
        <v>3</v>
      </c>
      <c r="D250" s="4">
        <f>+'[1]12. APAR SANT'!$O$284</f>
        <v>1</v>
      </c>
      <c r="E250" s="13"/>
      <c r="F250" s="14">
        <f t="shared" si="10"/>
        <v>0</v>
      </c>
    </row>
    <row r="251" spans="1:6" ht="28">
      <c r="A251" s="166">
        <v>12.8</v>
      </c>
      <c r="B251" s="23" t="s">
        <v>286</v>
      </c>
      <c r="C251" s="3" t="s">
        <v>3</v>
      </c>
      <c r="D251" s="4">
        <f>+'[1]12. APAR SANT'!$O$325</f>
        <v>2</v>
      </c>
      <c r="E251" s="13"/>
      <c r="F251" s="14">
        <f t="shared" si="10"/>
        <v>0</v>
      </c>
    </row>
    <row r="252" spans="1:6" ht="98">
      <c r="A252" s="166">
        <v>12.9</v>
      </c>
      <c r="B252" s="23" t="s">
        <v>287</v>
      </c>
      <c r="C252" s="29" t="s">
        <v>3</v>
      </c>
      <c r="D252" s="4">
        <f>+'[1]12. APAR SANT'!$O$366</f>
        <v>2</v>
      </c>
      <c r="E252" s="13"/>
      <c r="F252" s="14">
        <f t="shared" si="10"/>
        <v>0</v>
      </c>
    </row>
    <row r="253" spans="1:6" ht="28">
      <c r="A253" s="166" t="s">
        <v>288</v>
      </c>
      <c r="B253" s="23" t="s">
        <v>289</v>
      </c>
      <c r="C253" s="3" t="s">
        <v>3</v>
      </c>
      <c r="D253" s="4">
        <f>+'[1]12. APAR SANT'!$O$407</f>
        <v>7</v>
      </c>
      <c r="E253" s="13"/>
      <c r="F253" s="14">
        <f t="shared" si="10"/>
        <v>0</v>
      </c>
    </row>
    <row r="254" spans="1:6" ht="28">
      <c r="A254" s="166" t="s">
        <v>290</v>
      </c>
      <c r="B254" s="23" t="s">
        <v>291</v>
      </c>
      <c r="C254" s="3" t="s">
        <v>3</v>
      </c>
      <c r="D254" s="4">
        <f>+'[1]12. APAR SANT'!$O$448</f>
        <v>2</v>
      </c>
      <c r="E254" s="13"/>
      <c r="F254" s="14">
        <f t="shared" si="10"/>
        <v>0</v>
      </c>
    </row>
    <row r="255" spans="1:6" ht="42">
      <c r="A255" s="166" t="s">
        <v>292</v>
      </c>
      <c r="B255" s="23" t="s">
        <v>293</v>
      </c>
      <c r="C255" s="29" t="s">
        <v>10</v>
      </c>
      <c r="D255" s="4">
        <f>+'[1]12. APAR SANT'!$O$489</f>
        <v>7.04</v>
      </c>
      <c r="E255" s="13"/>
      <c r="F255" s="14">
        <f t="shared" si="10"/>
        <v>0</v>
      </c>
    </row>
    <row r="256" spans="1:6" ht="42">
      <c r="A256" s="166" t="s">
        <v>294</v>
      </c>
      <c r="B256" s="49" t="s">
        <v>295</v>
      </c>
      <c r="C256" s="29" t="s">
        <v>10</v>
      </c>
      <c r="D256" s="4">
        <f>+'[1]12. APAR SANT'!$O$530</f>
        <v>2</v>
      </c>
      <c r="E256" s="13"/>
      <c r="F256" s="14">
        <f t="shared" si="10"/>
        <v>0</v>
      </c>
    </row>
    <row r="257" spans="1:6" ht="56">
      <c r="A257" s="166" t="s">
        <v>296</v>
      </c>
      <c r="B257" s="49" t="s">
        <v>297</v>
      </c>
      <c r="C257" s="3" t="s">
        <v>53</v>
      </c>
      <c r="D257" s="4">
        <f>+'[1]12. APAR SANT'!$O$571</f>
        <v>8.4</v>
      </c>
      <c r="E257" s="13"/>
      <c r="F257" s="14">
        <f t="shared" si="10"/>
        <v>0</v>
      </c>
    </row>
    <row r="258" spans="1:6" ht="42">
      <c r="A258" s="166" t="s">
        <v>298</v>
      </c>
      <c r="B258" s="49" t="s">
        <v>299</v>
      </c>
      <c r="C258" s="3" t="s">
        <v>13</v>
      </c>
      <c r="D258" s="4">
        <f>+'[1]12. APAR SANT'!$O$612</f>
        <v>19.600000000000001</v>
      </c>
      <c r="E258" s="13"/>
      <c r="F258" s="14">
        <f t="shared" si="10"/>
        <v>0</v>
      </c>
    </row>
    <row r="259" spans="1:6">
      <c r="A259" s="7"/>
      <c r="B259" s="232"/>
      <c r="C259" s="8"/>
      <c r="D259" s="233"/>
      <c r="E259" s="43"/>
      <c r="F259" s="116"/>
    </row>
    <row r="260" spans="1:6">
      <c r="A260" s="95">
        <v>13</v>
      </c>
      <c r="B260" s="114" t="s">
        <v>300</v>
      </c>
      <c r="C260" s="96"/>
      <c r="D260" s="97"/>
      <c r="E260" s="98"/>
      <c r="F260" s="99">
        <f>SUM(F261:F276)</f>
        <v>0</v>
      </c>
    </row>
    <row r="261" spans="1:6">
      <c r="A261" s="9">
        <v>13.1</v>
      </c>
      <c r="B261" s="160" t="s">
        <v>301</v>
      </c>
      <c r="C261" s="111" t="s">
        <v>3</v>
      </c>
      <c r="D261" s="11">
        <f>+'[1]13.RED CONTRAINCENDIO'!$O$39</f>
        <v>5</v>
      </c>
      <c r="E261" s="33"/>
      <c r="F261" s="112">
        <f t="shared" ref="F261:F276" si="11">D261*E261</f>
        <v>0</v>
      </c>
    </row>
    <row r="262" spans="1:6">
      <c r="A262" s="9">
        <v>13.2</v>
      </c>
      <c r="B262" s="160" t="s">
        <v>302</v>
      </c>
      <c r="C262" s="111" t="s">
        <v>3</v>
      </c>
      <c r="D262" s="11">
        <f>+'[1]13.RED CONTRAINCENDIO'!$O$81</f>
        <v>2</v>
      </c>
      <c r="E262" s="33"/>
      <c r="F262" s="112">
        <f t="shared" si="11"/>
        <v>0</v>
      </c>
    </row>
    <row r="263" spans="1:6" ht="28">
      <c r="A263" s="9">
        <v>13.3</v>
      </c>
      <c r="B263" s="160" t="s">
        <v>303</v>
      </c>
      <c r="C263" s="111" t="s">
        <v>3</v>
      </c>
      <c r="D263" s="11">
        <f>+'[1]13.RED CONTRAINCENDIO'!$O$122</f>
        <v>2</v>
      </c>
      <c r="E263" s="33"/>
      <c r="F263" s="112">
        <f t="shared" si="11"/>
        <v>0</v>
      </c>
    </row>
    <row r="264" spans="1:6">
      <c r="A264" s="9">
        <v>13.4</v>
      </c>
      <c r="B264" s="160" t="s">
        <v>304</v>
      </c>
      <c r="C264" s="111" t="s">
        <v>3</v>
      </c>
      <c r="D264" s="11">
        <f>+'[1]13.RED CONTRAINCENDIO'!$O$163</f>
        <v>1</v>
      </c>
      <c r="E264" s="33"/>
      <c r="F264" s="112">
        <f t="shared" si="11"/>
        <v>0</v>
      </c>
    </row>
    <row r="265" spans="1:6">
      <c r="A265" s="9">
        <v>13.5</v>
      </c>
      <c r="B265" s="160" t="s">
        <v>305</v>
      </c>
      <c r="C265" s="111" t="s">
        <v>3</v>
      </c>
      <c r="D265" s="11">
        <f>+'[1]13.RED CONTRAINCENDIO'!$O$204</f>
        <v>1</v>
      </c>
      <c r="E265" s="33"/>
      <c r="F265" s="112">
        <f t="shared" si="11"/>
        <v>0</v>
      </c>
    </row>
    <row r="266" spans="1:6" ht="28">
      <c r="A266" s="9">
        <v>13.6</v>
      </c>
      <c r="B266" s="160" t="s">
        <v>306</v>
      </c>
      <c r="C266" s="111" t="s">
        <v>53</v>
      </c>
      <c r="D266" s="11">
        <f>+'[1]13.RED CONTRAINCENDIO'!$O$246</f>
        <v>28</v>
      </c>
      <c r="E266" s="33"/>
      <c r="F266" s="112">
        <f t="shared" si="11"/>
        <v>0</v>
      </c>
    </row>
    <row r="267" spans="1:6" ht="28">
      <c r="A267" s="9">
        <v>13.7</v>
      </c>
      <c r="B267" s="160" t="s">
        <v>307</v>
      </c>
      <c r="C267" s="111" t="s">
        <v>53</v>
      </c>
      <c r="D267" s="11">
        <f>+'[1]13.RED CONTRAINCENDIO'!$O$288</f>
        <v>63.900000000000006</v>
      </c>
      <c r="E267" s="33"/>
      <c r="F267" s="112">
        <f t="shared" si="11"/>
        <v>0</v>
      </c>
    </row>
    <row r="268" spans="1:6" ht="28">
      <c r="A268" s="9">
        <v>13.8</v>
      </c>
      <c r="B268" s="160" t="s">
        <v>308</v>
      </c>
      <c r="C268" s="111" t="s">
        <v>53</v>
      </c>
      <c r="D268" s="11">
        <f>+'[1]13.RED CONTRAINCENDIO'!$O$329</f>
        <v>5.2</v>
      </c>
      <c r="E268" s="33"/>
      <c r="F268" s="112">
        <f t="shared" si="11"/>
        <v>0</v>
      </c>
    </row>
    <row r="269" spans="1:6" ht="28">
      <c r="A269" s="9">
        <v>13.9</v>
      </c>
      <c r="B269" s="160" t="s">
        <v>309</v>
      </c>
      <c r="C269" s="111" t="s">
        <v>53</v>
      </c>
      <c r="D269" s="11">
        <f>+'[1]13.RED CONTRAINCENDIO'!$O$370</f>
        <v>52.7</v>
      </c>
      <c r="E269" s="33"/>
      <c r="F269" s="112">
        <f t="shared" si="11"/>
        <v>0</v>
      </c>
    </row>
    <row r="270" spans="1:6" ht="28">
      <c r="A270" s="9" t="s">
        <v>310</v>
      </c>
      <c r="B270" s="160" t="s">
        <v>311</v>
      </c>
      <c r="C270" s="111" t="s">
        <v>53</v>
      </c>
      <c r="D270" s="11">
        <f>+'[1]13.RED CONTRAINCENDIO'!$O$411</f>
        <v>33.6</v>
      </c>
      <c r="E270" s="33"/>
      <c r="F270" s="112">
        <f t="shared" si="11"/>
        <v>0</v>
      </c>
    </row>
    <row r="271" spans="1:6" ht="28">
      <c r="A271" s="9">
        <v>13.11</v>
      </c>
      <c r="B271" s="160" t="s">
        <v>312</v>
      </c>
      <c r="C271" s="111" t="s">
        <v>53</v>
      </c>
      <c r="D271" s="11">
        <f>+'[1]13.RED CONTRAINCENDIO'!$O$452</f>
        <v>44.47</v>
      </c>
      <c r="E271" s="33"/>
      <c r="F271" s="112">
        <f t="shared" si="11"/>
        <v>0</v>
      </c>
    </row>
    <row r="272" spans="1:6" ht="28">
      <c r="A272" s="9">
        <v>13.12</v>
      </c>
      <c r="B272" s="160" t="s">
        <v>313</v>
      </c>
      <c r="C272" s="111" t="s">
        <v>53</v>
      </c>
      <c r="D272" s="11">
        <f>+'[1]13.RED CONTRAINCENDIO'!$O$493</f>
        <v>126</v>
      </c>
      <c r="E272" s="33"/>
      <c r="F272" s="112">
        <f t="shared" si="11"/>
        <v>0</v>
      </c>
    </row>
    <row r="273" spans="1:6" ht="28">
      <c r="A273" s="9">
        <v>13.13</v>
      </c>
      <c r="B273" s="160" t="s">
        <v>314</v>
      </c>
      <c r="C273" s="111" t="s">
        <v>3</v>
      </c>
      <c r="D273" s="11">
        <f>+'[1]13.RED CONTRAINCENDIO'!$O$534</f>
        <v>75</v>
      </c>
      <c r="E273" s="33"/>
      <c r="F273" s="112">
        <f t="shared" si="11"/>
        <v>0</v>
      </c>
    </row>
    <row r="274" spans="1:6">
      <c r="A274" s="9">
        <v>13.14</v>
      </c>
      <c r="B274" s="160" t="s">
        <v>315</v>
      </c>
      <c r="C274" s="111" t="s">
        <v>3</v>
      </c>
      <c r="D274" s="11">
        <f>+'[1]13.RED CONTRAINCENDIO'!$O$575</f>
        <v>75</v>
      </c>
      <c r="E274" s="33"/>
      <c r="F274" s="112">
        <f t="shared" si="11"/>
        <v>0</v>
      </c>
    </row>
    <row r="275" spans="1:6" ht="28">
      <c r="A275" s="9">
        <v>13.15</v>
      </c>
      <c r="B275" s="160" t="s">
        <v>316</v>
      </c>
      <c r="C275" s="111" t="s">
        <v>53</v>
      </c>
      <c r="D275" s="11">
        <f>+'[1]13.RED CONTRAINCENDIO'!$O$616</f>
        <v>325.87</v>
      </c>
      <c r="E275" s="33"/>
      <c r="F275" s="112">
        <f t="shared" si="11"/>
        <v>0</v>
      </c>
    </row>
    <row r="276" spans="1:6" ht="28">
      <c r="A276" s="9">
        <v>13.16</v>
      </c>
      <c r="B276" s="160" t="s">
        <v>317</v>
      </c>
      <c r="C276" s="111" t="s">
        <v>3</v>
      </c>
      <c r="D276" s="11">
        <f>+'[1]13.RED CONTRAINCENDIO'!$O$657</f>
        <v>1</v>
      </c>
      <c r="E276" s="33"/>
      <c r="F276" s="112">
        <f t="shared" si="11"/>
        <v>0</v>
      </c>
    </row>
    <row r="277" spans="1:6">
      <c r="A277" s="20"/>
      <c r="B277" s="155"/>
      <c r="C277" s="21"/>
      <c r="D277" s="21"/>
      <c r="E277" s="21"/>
      <c r="F277" s="22"/>
    </row>
    <row r="278" spans="1:6">
      <c r="A278" s="95">
        <v>14</v>
      </c>
      <c r="B278" s="156" t="s">
        <v>318</v>
      </c>
      <c r="C278" s="96"/>
      <c r="D278" s="97"/>
      <c r="E278" s="98"/>
      <c r="F278" s="99">
        <f>SUM(F279:F291)</f>
        <v>0</v>
      </c>
    </row>
    <row r="279" spans="1:6" ht="28">
      <c r="A279" s="9" t="s">
        <v>319</v>
      </c>
      <c r="B279" s="23" t="s">
        <v>320</v>
      </c>
      <c r="C279" s="113" t="s">
        <v>10</v>
      </c>
      <c r="D279" s="11">
        <f>+'[1]14.CUBIERTA'!$O$39</f>
        <v>301.7</v>
      </c>
      <c r="E279" s="39"/>
      <c r="F279" s="112">
        <f>D279*E279</f>
        <v>0</v>
      </c>
    </row>
    <row r="280" spans="1:6" ht="28">
      <c r="A280" s="44" t="s">
        <v>321</v>
      </c>
      <c r="B280" s="49" t="s">
        <v>322</v>
      </c>
      <c r="C280" s="117" t="s">
        <v>36</v>
      </c>
      <c r="D280" s="11">
        <f>+'[1]14.CUBIERTA'!$O$80</f>
        <v>7</v>
      </c>
      <c r="E280" s="33"/>
      <c r="F280" s="112">
        <f>D280*E280</f>
        <v>0</v>
      </c>
    </row>
    <row r="281" spans="1:6" ht="28">
      <c r="A281" s="9" t="s">
        <v>323</v>
      </c>
      <c r="B281" s="163" t="s">
        <v>324</v>
      </c>
      <c r="C281" s="34" t="s">
        <v>91</v>
      </c>
      <c r="D281" s="11">
        <f>+'[1]14.CUBIERTA'!$O$121</f>
        <v>387.27499999999998</v>
      </c>
      <c r="E281" s="33"/>
      <c r="F281" s="112">
        <f>D281*E281</f>
        <v>0</v>
      </c>
    </row>
    <row r="282" spans="1:6" ht="28">
      <c r="A282" s="44" t="s">
        <v>325</v>
      </c>
      <c r="B282" s="163" t="s">
        <v>326</v>
      </c>
      <c r="C282" s="34" t="s">
        <v>91</v>
      </c>
      <c r="D282" s="11">
        <f>+'[1]14.CUBIERTA'!$O$164</f>
        <v>1117.5639999999999</v>
      </c>
      <c r="E282" s="33"/>
      <c r="F282" s="112">
        <f>D282*E282</f>
        <v>0</v>
      </c>
    </row>
    <row r="283" spans="1:6" ht="28">
      <c r="A283" s="44">
        <v>14.5</v>
      </c>
      <c r="B283" s="163" t="s">
        <v>327</v>
      </c>
      <c r="C283" s="118" t="s">
        <v>91</v>
      </c>
      <c r="D283" s="11">
        <f>+'[1]14.CUBIERTA'!$O$207</f>
        <v>1200.0198000000003</v>
      </c>
      <c r="E283" s="33"/>
      <c r="F283" s="112">
        <f>+D283*E283</f>
        <v>0</v>
      </c>
    </row>
    <row r="284" spans="1:6" ht="28">
      <c r="A284" s="44">
        <v>14.6</v>
      </c>
      <c r="B284" s="163" t="s">
        <v>328</v>
      </c>
      <c r="C284" s="118" t="s">
        <v>91</v>
      </c>
      <c r="D284" s="11">
        <f>+'[1]14.CUBIERTA'!$O$250</f>
        <v>1248.1499999999999</v>
      </c>
      <c r="E284" s="33"/>
      <c r="F284" s="112">
        <f>+D284*E284</f>
        <v>0</v>
      </c>
    </row>
    <row r="285" spans="1:6" ht="28">
      <c r="A285" s="44">
        <v>14.7</v>
      </c>
      <c r="B285" s="163" t="s">
        <v>329</v>
      </c>
      <c r="C285" s="118" t="s">
        <v>91</v>
      </c>
      <c r="D285" s="11">
        <f>+'[1]14.CUBIERTA'!$O$292</f>
        <v>2307.0447999999997</v>
      </c>
      <c r="E285" s="33"/>
      <c r="F285" s="112">
        <f>+D285*E285</f>
        <v>0</v>
      </c>
    </row>
    <row r="286" spans="1:6" ht="28">
      <c r="A286" s="44">
        <v>14.8</v>
      </c>
      <c r="B286" s="163" t="s">
        <v>330</v>
      </c>
      <c r="C286" s="118" t="s">
        <v>91</v>
      </c>
      <c r="D286" s="11">
        <f>+'[1]14.CUBIERTA'!$O$383</f>
        <v>2594.6311999999998</v>
      </c>
      <c r="E286" s="33"/>
      <c r="F286" s="112">
        <f>+D286*E286</f>
        <v>0</v>
      </c>
    </row>
    <row r="287" spans="1:6" ht="28">
      <c r="A287" s="9">
        <v>14.9</v>
      </c>
      <c r="B287" s="46" t="s">
        <v>331</v>
      </c>
      <c r="C287" s="119" t="s">
        <v>91</v>
      </c>
      <c r="D287" s="11">
        <f>+'[1]14.CUBIERTA'!$O$424</f>
        <v>143</v>
      </c>
      <c r="E287" s="33"/>
      <c r="F287" s="112">
        <f>D287*E287</f>
        <v>0</v>
      </c>
    </row>
    <row r="288" spans="1:6" ht="42">
      <c r="A288" s="47" t="s">
        <v>332</v>
      </c>
      <c r="B288" s="46" t="s">
        <v>333</v>
      </c>
      <c r="C288" s="119" t="s">
        <v>53</v>
      </c>
      <c r="D288" s="11">
        <f>+'[1]14.CUBIERTA'!$O$466</f>
        <v>15</v>
      </c>
      <c r="E288" s="33"/>
      <c r="F288" s="112">
        <f>D288*E288</f>
        <v>0</v>
      </c>
    </row>
    <row r="289" spans="1:6" ht="70">
      <c r="A289" s="9">
        <v>14.11</v>
      </c>
      <c r="B289" s="46" t="s">
        <v>334</v>
      </c>
      <c r="C289" s="119" t="s">
        <v>10</v>
      </c>
      <c r="D289" s="11">
        <f>+'[1]14.CUBIERTA'!$O$507</f>
        <v>46.9</v>
      </c>
      <c r="E289" s="33"/>
      <c r="F289" s="112">
        <f>D289*E289</f>
        <v>0</v>
      </c>
    </row>
    <row r="290" spans="1:6" ht="42">
      <c r="A290" s="9">
        <v>14.12</v>
      </c>
      <c r="B290" s="46" t="s">
        <v>335</v>
      </c>
      <c r="C290" s="119" t="s">
        <v>10</v>
      </c>
      <c r="D290" s="11">
        <f>+'[1]14.CUBIERTA'!$O$549</f>
        <v>276.35000000000002</v>
      </c>
      <c r="E290" s="33"/>
      <c r="F290" s="112">
        <f>D290*E290</f>
        <v>0</v>
      </c>
    </row>
    <row r="291" spans="1:6" ht="42">
      <c r="A291" s="9">
        <v>14.13</v>
      </c>
      <c r="B291" s="46" t="s">
        <v>336</v>
      </c>
      <c r="C291" s="119" t="s">
        <v>10</v>
      </c>
      <c r="D291" s="11">
        <f>+'[1]14.CUBIERTA'!$O$591</f>
        <v>105.08</v>
      </c>
      <c r="E291" s="33"/>
      <c r="F291" s="112">
        <f>D291*E291</f>
        <v>0</v>
      </c>
    </row>
    <row r="292" spans="1:6">
      <c r="A292" s="7"/>
      <c r="B292" s="48"/>
      <c r="C292" s="120"/>
      <c r="D292" s="121"/>
      <c r="E292" s="122"/>
      <c r="F292" s="116"/>
    </row>
    <row r="293" spans="1:6">
      <c r="A293" s="95">
        <v>15</v>
      </c>
      <c r="B293" s="165" t="s">
        <v>337</v>
      </c>
      <c r="C293" s="96"/>
      <c r="D293" s="97"/>
      <c r="E293" s="98"/>
      <c r="F293" s="99">
        <f>SUM(F294:F301)</f>
        <v>0</v>
      </c>
    </row>
    <row r="294" spans="1:6" ht="28">
      <c r="A294" s="44" t="s">
        <v>338</v>
      </c>
      <c r="B294" s="23" t="s">
        <v>339</v>
      </c>
      <c r="C294" s="111" t="s">
        <v>3</v>
      </c>
      <c r="D294" s="11">
        <f>+'[1]15.SISTEMA PANELES SOLARES'!$O$39</f>
        <v>57</v>
      </c>
      <c r="E294" s="33"/>
      <c r="F294" s="112">
        <f t="shared" ref="F294:F301" si="12">D294*E294</f>
        <v>0</v>
      </c>
    </row>
    <row r="295" spans="1:6" ht="28">
      <c r="A295" s="44" t="s">
        <v>340</v>
      </c>
      <c r="B295" s="23" t="s">
        <v>341</v>
      </c>
      <c r="C295" s="111" t="s">
        <v>10</v>
      </c>
      <c r="D295" s="11">
        <f>+'[1]15.SISTEMA PANELES SOLARES'!$O$81</f>
        <v>146.21069999999997</v>
      </c>
      <c r="E295" s="33"/>
      <c r="F295" s="112">
        <f t="shared" si="12"/>
        <v>0</v>
      </c>
    </row>
    <row r="296" spans="1:6" ht="28">
      <c r="A296" s="44" t="s">
        <v>342</v>
      </c>
      <c r="B296" s="23" t="s">
        <v>343</v>
      </c>
      <c r="C296" s="111" t="s">
        <v>3</v>
      </c>
      <c r="D296" s="11">
        <f>+'[1]15.SISTEMA PANELES SOLARES'!$O$122</f>
        <v>1</v>
      </c>
      <c r="E296" s="33"/>
      <c r="F296" s="112">
        <f t="shared" si="12"/>
        <v>0</v>
      </c>
    </row>
    <row r="297" spans="1:6">
      <c r="A297" s="44" t="s">
        <v>344</v>
      </c>
      <c r="B297" s="23" t="s">
        <v>345</v>
      </c>
      <c r="C297" s="111" t="s">
        <v>3</v>
      </c>
      <c r="D297" s="11">
        <f>+'[1]15.SISTEMA PANELES SOLARES'!$O$163</f>
        <v>1</v>
      </c>
      <c r="E297" s="33"/>
      <c r="F297" s="112">
        <f t="shared" si="12"/>
        <v>0</v>
      </c>
    </row>
    <row r="298" spans="1:6">
      <c r="A298" s="44" t="s">
        <v>346</v>
      </c>
      <c r="B298" s="23" t="s">
        <v>347</v>
      </c>
      <c r="C298" s="111" t="s">
        <v>3</v>
      </c>
      <c r="D298" s="11">
        <f>+'[1]15.SISTEMA PANELES SOLARES'!$O$204</f>
        <v>1</v>
      </c>
      <c r="E298" s="33"/>
      <c r="F298" s="112">
        <f t="shared" si="12"/>
        <v>0</v>
      </c>
    </row>
    <row r="299" spans="1:6" ht="28">
      <c r="A299" s="44" t="s">
        <v>348</v>
      </c>
      <c r="B299" s="23" t="s">
        <v>349</v>
      </c>
      <c r="C299" s="111" t="s">
        <v>3</v>
      </c>
      <c r="D299" s="11">
        <f>+'[1]15.SISTEMA PANELES SOLARES'!$O$246</f>
        <v>2</v>
      </c>
      <c r="E299" s="33"/>
      <c r="F299" s="112">
        <f t="shared" si="12"/>
        <v>0</v>
      </c>
    </row>
    <row r="300" spans="1:6" ht="42">
      <c r="A300" s="44" t="s">
        <v>350</v>
      </c>
      <c r="B300" s="23" t="s">
        <v>351</v>
      </c>
      <c r="C300" s="111" t="s">
        <v>53</v>
      </c>
      <c r="D300" s="11">
        <f>+'[1]15.SISTEMA PANELES SOLARES'!$O$288</f>
        <v>129.327</v>
      </c>
      <c r="E300" s="33"/>
      <c r="F300" s="112">
        <f t="shared" si="12"/>
        <v>0</v>
      </c>
    </row>
    <row r="301" spans="1:6" ht="42">
      <c r="A301" s="44" t="s">
        <v>352</v>
      </c>
      <c r="B301" s="23" t="s">
        <v>353</v>
      </c>
      <c r="C301" s="111" t="s">
        <v>53</v>
      </c>
      <c r="D301" s="11">
        <f>+'[1]15.SISTEMA PANELES SOLARES'!$O$329</f>
        <v>19.350000000000001</v>
      </c>
      <c r="E301" s="33"/>
      <c r="F301" s="112">
        <f t="shared" si="12"/>
        <v>0</v>
      </c>
    </row>
    <row r="302" spans="1:6">
      <c r="A302" s="20"/>
      <c r="B302" s="155"/>
      <c r="C302" s="21"/>
      <c r="D302" s="21"/>
      <c r="E302" s="21"/>
      <c r="F302" s="22"/>
    </row>
    <row r="303" spans="1:6">
      <c r="A303" s="95">
        <v>16</v>
      </c>
      <c r="B303" s="96" t="s">
        <v>354</v>
      </c>
      <c r="C303" s="96"/>
      <c r="D303" s="97"/>
      <c r="E303" s="98"/>
      <c r="F303" s="99">
        <f>SUM(F304:F321)</f>
        <v>0</v>
      </c>
    </row>
    <row r="304" spans="1:6" ht="28">
      <c r="A304" s="9" t="s">
        <v>355</v>
      </c>
      <c r="B304" s="19" t="s">
        <v>356</v>
      </c>
      <c r="C304" s="10" t="s">
        <v>10</v>
      </c>
      <c r="D304" s="11">
        <f>+'[1] 16.CARPINTERIA METALICA Y ALUM'!$O$39</f>
        <v>203.20699999999999</v>
      </c>
      <c r="E304" s="33"/>
      <c r="F304" s="112">
        <f t="shared" ref="F304:F313" si="13">D304*E304</f>
        <v>0</v>
      </c>
    </row>
    <row r="305" spans="1:6" ht="56">
      <c r="A305" s="9" t="s">
        <v>357</v>
      </c>
      <c r="B305" s="164" t="s">
        <v>358</v>
      </c>
      <c r="C305" s="10" t="s">
        <v>10</v>
      </c>
      <c r="D305" s="11">
        <f>+'[1] 16.CARPINTERIA METALICA Y ALUM'!$O$80</f>
        <v>1.9800000000000002</v>
      </c>
      <c r="E305" s="33"/>
      <c r="F305" s="112">
        <f t="shared" si="13"/>
        <v>0</v>
      </c>
    </row>
    <row r="306" spans="1:6" ht="56">
      <c r="A306" s="9" t="s">
        <v>359</v>
      </c>
      <c r="B306" s="164" t="s">
        <v>360</v>
      </c>
      <c r="C306" s="10" t="s">
        <v>10</v>
      </c>
      <c r="D306" s="11">
        <f>+'[1] 16.CARPINTERIA METALICA Y ALUM'!$O$121</f>
        <v>3.08</v>
      </c>
      <c r="E306" s="33"/>
      <c r="F306" s="112">
        <f t="shared" si="13"/>
        <v>0</v>
      </c>
    </row>
    <row r="307" spans="1:6" ht="70">
      <c r="A307" s="9" t="s">
        <v>361</v>
      </c>
      <c r="B307" s="164" t="s">
        <v>362</v>
      </c>
      <c r="C307" s="10" t="s">
        <v>10</v>
      </c>
      <c r="D307" s="11">
        <f>+'[1] 16.CARPINTERIA METALICA Y ALUM'!$O$163</f>
        <v>11.52</v>
      </c>
      <c r="E307" s="33"/>
      <c r="F307" s="112">
        <f t="shared" si="13"/>
        <v>0</v>
      </c>
    </row>
    <row r="308" spans="1:6" ht="56">
      <c r="A308" s="9">
        <v>16.5</v>
      </c>
      <c r="B308" s="164" t="s">
        <v>363</v>
      </c>
      <c r="C308" s="10" t="s">
        <v>10</v>
      </c>
      <c r="D308" s="11">
        <f>+'[1] 16.CARPINTERIA METALICA Y ALUM'!$O$204</f>
        <v>4.620000000000001</v>
      </c>
      <c r="E308" s="33"/>
      <c r="F308" s="112">
        <f t="shared" si="13"/>
        <v>0</v>
      </c>
    </row>
    <row r="309" spans="1:6" ht="112">
      <c r="A309" s="9">
        <v>16.600000000000001</v>
      </c>
      <c r="B309" s="162" t="s">
        <v>364</v>
      </c>
      <c r="C309" s="10" t="s">
        <v>3</v>
      </c>
      <c r="D309" s="11">
        <f>+'[1] 16.CARPINTERIA METALICA Y ALUM'!$O$245</f>
        <v>1</v>
      </c>
      <c r="E309" s="33"/>
      <c r="F309" s="112">
        <f t="shared" si="13"/>
        <v>0</v>
      </c>
    </row>
    <row r="310" spans="1:6" ht="56">
      <c r="A310" s="9">
        <v>16.7</v>
      </c>
      <c r="B310" s="49" t="s">
        <v>365</v>
      </c>
      <c r="C310" s="10" t="s">
        <v>10</v>
      </c>
      <c r="D310" s="11">
        <f>+'[1] 16.CARPINTERIA METALICA Y ALUM'!$O$287</f>
        <v>22.9085</v>
      </c>
      <c r="E310" s="33"/>
      <c r="F310" s="112">
        <f t="shared" si="13"/>
        <v>0</v>
      </c>
    </row>
    <row r="311" spans="1:6" ht="56">
      <c r="A311" s="9">
        <v>16.8</v>
      </c>
      <c r="B311" s="23" t="s">
        <v>366</v>
      </c>
      <c r="C311" s="111" t="s">
        <v>53</v>
      </c>
      <c r="D311" s="11">
        <f>+'[1] 16.CARPINTERIA METALICA Y ALUM'!$O$328</f>
        <v>17.14</v>
      </c>
      <c r="E311" s="33"/>
      <c r="F311" s="112">
        <f t="shared" si="13"/>
        <v>0</v>
      </c>
    </row>
    <row r="312" spans="1:6" ht="70">
      <c r="A312" s="9">
        <v>16.899999999999999</v>
      </c>
      <c r="B312" s="19" t="s">
        <v>367</v>
      </c>
      <c r="C312" s="111" t="s">
        <v>53</v>
      </c>
      <c r="D312" s="11">
        <f>+'[1] 16.CARPINTERIA METALICA Y ALUM'!$O$369</f>
        <v>45.59</v>
      </c>
      <c r="E312" s="33"/>
      <c r="F312" s="112">
        <f t="shared" si="13"/>
        <v>0</v>
      </c>
    </row>
    <row r="313" spans="1:6" ht="42">
      <c r="A313" s="27" t="s">
        <v>368</v>
      </c>
      <c r="B313" s="50" t="s">
        <v>369</v>
      </c>
      <c r="C313" s="111" t="s">
        <v>10</v>
      </c>
      <c r="D313" s="11">
        <f>+'[1] 16.CARPINTERIA METALICA Y ALUM'!$O$411</f>
        <v>38.96</v>
      </c>
      <c r="E313" s="33"/>
      <c r="F313" s="112">
        <f t="shared" si="13"/>
        <v>0</v>
      </c>
    </row>
    <row r="314" spans="1:6" ht="56">
      <c r="A314" s="9">
        <v>16.11</v>
      </c>
      <c r="B314" s="50" t="s">
        <v>370</v>
      </c>
      <c r="C314" s="111" t="s">
        <v>10</v>
      </c>
      <c r="D314" s="11">
        <f>+'[1] 16.CARPINTERIA METALICA Y ALUM'!$O$452</f>
        <v>3.7800000000000002</v>
      </c>
      <c r="E314" s="33"/>
      <c r="F314" s="112">
        <f t="shared" ref="F314:F321" si="14">+D314*E314</f>
        <v>0</v>
      </c>
    </row>
    <row r="315" spans="1:6" ht="42">
      <c r="A315" s="9">
        <v>16.12</v>
      </c>
      <c r="B315" s="50" t="s">
        <v>371</v>
      </c>
      <c r="C315" s="111" t="s">
        <v>10</v>
      </c>
      <c r="D315" s="11">
        <f>+'[1] 16.CARPINTERIA METALICA Y ALUM'!$O$493</f>
        <v>2.04</v>
      </c>
      <c r="E315" s="33"/>
      <c r="F315" s="112">
        <f t="shared" si="14"/>
        <v>0</v>
      </c>
    </row>
    <row r="316" spans="1:6" ht="56">
      <c r="A316" s="9">
        <v>16.13</v>
      </c>
      <c r="B316" s="50" t="s">
        <v>372</v>
      </c>
      <c r="C316" s="111" t="s">
        <v>10</v>
      </c>
      <c r="D316" s="11">
        <f>+'[1] 16.CARPINTERIA METALICA Y ALUM'!$O$534</f>
        <v>40</v>
      </c>
      <c r="E316" s="33"/>
      <c r="F316" s="112">
        <f t="shared" si="14"/>
        <v>0</v>
      </c>
    </row>
    <row r="317" spans="1:6" ht="56">
      <c r="A317" s="9">
        <v>16.14</v>
      </c>
      <c r="B317" s="50" t="s">
        <v>373</v>
      </c>
      <c r="C317" s="111" t="s">
        <v>10</v>
      </c>
      <c r="D317" s="11">
        <f>+'[1] 16.CARPINTERIA METALICA Y ALUM'!$O$575</f>
        <v>17.98</v>
      </c>
      <c r="E317" s="33"/>
      <c r="F317" s="112">
        <f t="shared" si="14"/>
        <v>0</v>
      </c>
    </row>
    <row r="318" spans="1:6" ht="28">
      <c r="A318" s="9">
        <v>16.149999999999999</v>
      </c>
      <c r="B318" s="50" t="s">
        <v>374</v>
      </c>
      <c r="C318" s="111" t="s">
        <v>10</v>
      </c>
      <c r="D318" s="11">
        <f>+'[1] 16.CARPINTERIA METALICA Y ALUM'!$O$616</f>
        <v>1.35</v>
      </c>
      <c r="E318" s="33"/>
      <c r="F318" s="112">
        <f t="shared" si="14"/>
        <v>0</v>
      </c>
    </row>
    <row r="319" spans="1:6" ht="28">
      <c r="A319" s="9">
        <v>16.16</v>
      </c>
      <c r="B319" s="50" t="s">
        <v>375</v>
      </c>
      <c r="C319" s="111" t="s">
        <v>13</v>
      </c>
      <c r="D319" s="11">
        <f>+'[1] 16.CARPINTERIA METALICA Y ALUM'!$O$657</f>
        <v>6.66</v>
      </c>
      <c r="E319" s="33"/>
      <c r="F319" s="112">
        <f t="shared" si="14"/>
        <v>0</v>
      </c>
    </row>
    <row r="320" spans="1:6" ht="42">
      <c r="A320" s="9">
        <v>16.170000000000002</v>
      </c>
      <c r="B320" s="50" t="s">
        <v>376</v>
      </c>
      <c r="C320" s="111" t="s">
        <v>10</v>
      </c>
      <c r="D320" s="11">
        <f>+'[1] 16.CARPINTERIA METALICA Y ALUM'!$O$698</f>
        <v>26.400000000000006</v>
      </c>
      <c r="E320" s="33"/>
      <c r="F320" s="112">
        <f t="shared" si="14"/>
        <v>0</v>
      </c>
    </row>
    <row r="321" spans="1:6" ht="56">
      <c r="A321" s="9">
        <v>16.18</v>
      </c>
      <c r="B321" s="50" t="s">
        <v>377</v>
      </c>
      <c r="C321" s="111" t="s">
        <v>10</v>
      </c>
      <c r="D321" s="11">
        <f>+'[1] 16.CARPINTERIA METALICA Y ALUM'!$O$739</f>
        <v>12.1</v>
      </c>
      <c r="E321" s="33"/>
      <c r="F321" s="112">
        <f t="shared" si="14"/>
        <v>0</v>
      </c>
    </row>
    <row r="322" spans="1:6">
      <c r="A322" s="20"/>
      <c r="B322" s="21"/>
      <c r="C322" s="21"/>
      <c r="D322" s="21"/>
      <c r="E322" s="21"/>
      <c r="F322" s="22"/>
    </row>
    <row r="323" spans="1:6">
      <c r="A323" s="95">
        <v>17</v>
      </c>
      <c r="B323" s="96" t="s">
        <v>378</v>
      </c>
      <c r="C323" s="96"/>
      <c r="D323" s="97"/>
      <c r="E323" s="98"/>
      <c r="F323" s="99">
        <f>SUM(F324:F338)</f>
        <v>0</v>
      </c>
    </row>
    <row r="324" spans="1:6">
      <c r="A324" s="9" t="s">
        <v>379</v>
      </c>
      <c r="B324" s="103" t="s">
        <v>380</v>
      </c>
      <c r="C324" s="10" t="s">
        <v>18</v>
      </c>
      <c r="D324" s="11">
        <f>+'[1] 17.OBRAS EXTERIORES '!$O$39</f>
        <v>92.420000000000016</v>
      </c>
      <c r="E324" s="5"/>
      <c r="F324" s="92">
        <f t="shared" ref="F324:F338" si="15">ROUND(D324*E324,0)</f>
        <v>0</v>
      </c>
    </row>
    <row r="325" spans="1:6">
      <c r="A325" s="9" t="s">
        <v>381</v>
      </c>
      <c r="B325" s="115" t="s">
        <v>382</v>
      </c>
      <c r="C325" s="10" t="s">
        <v>10</v>
      </c>
      <c r="D325" s="11">
        <f>+'[1] 17.OBRAS EXTERIORES '!$O$81</f>
        <v>462.1</v>
      </c>
      <c r="E325" s="33"/>
      <c r="F325" s="92">
        <f t="shared" si="15"/>
        <v>0</v>
      </c>
    </row>
    <row r="326" spans="1:6">
      <c r="A326" s="9" t="s">
        <v>383</v>
      </c>
      <c r="B326" s="123" t="s">
        <v>384</v>
      </c>
      <c r="C326" s="10" t="s">
        <v>13</v>
      </c>
      <c r="D326" s="11">
        <f>+'[1] 17.OBRAS EXTERIORES '!$O$122</f>
        <v>290.01</v>
      </c>
      <c r="E326" s="33"/>
      <c r="F326" s="92">
        <f t="shared" si="15"/>
        <v>0</v>
      </c>
    </row>
    <row r="327" spans="1:6">
      <c r="A327" s="9" t="s">
        <v>385</v>
      </c>
      <c r="B327" s="100" t="s">
        <v>386</v>
      </c>
      <c r="C327" s="10" t="s">
        <v>10</v>
      </c>
      <c r="D327" s="11">
        <f>+'[1] 17.OBRAS EXTERIORES '!$O$163</f>
        <v>45</v>
      </c>
      <c r="E327" s="33"/>
      <c r="F327" s="92">
        <f t="shared" si="15"/>
        <v>0</v>
      </c>
    </row>
    <row r="328" spans="1:6">
      <c r="A328" s="9" t="s">
        <v>387</v>
      </c>
      <c r="B328" s="123" t="s">
        <v>388</v>
      </c>
      <c r="C328" s="10" t="s">
        <v>10</v>
      </c>
      <c r="D328" s="11">
        <f>+'[1] 17.OBRAS EXTERIORES '!$O$204</f>
        <v>33.1</v>
      </c>
      <c r="E328" s="33"/>
      <c r="F328" s="92">
        <f t="shared" si="15"/>
        <v>0</v>
      </c>
    </row>
    <row r="329" spans="1:6">
      <c r="A329" s="9" t="s">
        <v>389</v>
      </c>
      <c r="B329" s="124" t="s">
        <v>390</v>
      </c>
      <c r="C329" s="10" t="s">
        <v>10</v>
      </c>
      <c r="D329" s="11">
        <f>+'[1] 17.OBRAS EXTERIORES '!$O$246</f>
        <v>36.4</v>
      </c>
      <c r="E329" s="33"/>
      <c r="F329" s="92">
        <f t="shared" si="15"/>
        <v>0</v>
      </c>
    </row>
    <row r="330" spans="1:6">
      <c r="A330" s="9" t="s">
        <v>391</v>
      </c>
      <c r="B330" s="123" t="s">
        <v>392</v>
      </c>
      <c r="C330" s="10" t="s">
        <v>10</v>
      </c>
      <c r="D330" s="11">
        <f>+'[1] 17.OBRAS EXTERIORES '!$O$287</f>
        <v>16.3</v>
      </c>
      <c r="E330" s="33"/>
      <c r="F330" s="92">
        <f t="shared" si="15"/>
        <v>0</v>
      </c>
    </row>
    <row r="331" spans="1:6">
      <c r="A331" s="9" t="s">
        <v>393</v>
      </c>
      <c r="B331" s="100" t="s">
        <v>394</v>
      </c>
      <c r="C331" s="10" t="s">
        <v>10</v>
      </c>
      <c r="D331" s="11">
        <f>+'[1] 17.OBRAS EXTERIORES '!$O$328</f>
        <v>16.3</v>
      </c>
      <c r="E331" s="33"/>
      <c r="F331" s="92">
        <f t="shared" si="15"/>
        <v>0</v>
      </c>
    </row>
    <row r="332" spans="1:6">
      <c r="A332" s="9" t="s">
        <v>395</v>
      </c>
      <c r="B332" s="123" t="s">
        <v>396</v>
      </c>
      <c r="C332" s="125" t="s">
        <v>53</v>
      </c>
      <c r="D332" s="11">
        <f>+'[1] 17.OBRAS EXTERIORES '!$O$369</f>
        <v>62.129999999999995</v>
      </c>
      <c r="E332" s="33"/>
      <c r="F332" s="92">
        <f t="shared" si="15"/>
        <v>0</v>
      </c>
    </row>
    <row r="333" spans="1:6">
      <c r="A333" s="9" t="s">
        <v>397</v>
      </c>
      <c r="B333" s="123" t="s">
        <v>398</v>
      </c>
      <c r="C333" s="10" t="s">
        <v>3</v>
      </c>
      <c r="D333" s="11">
        <f>+'[1] 17.OBRAS EXTERIORES '!$O$410</f>
        <v>1</v>
      </c>
      <c r="E333" s="33"/>
      <c r="F333" s="92">
        <f t="shared" si="15"/>
        <v>0</v>
      </c>
    </row>
    <row r="334" spans="1:6">
      <c r="A334" s="9" t="s">
        <v>399</v>
      </c>
      <c r="B334" s="123" t="s">
        <v>400</v>
      </c>
      <c r="C334" s="10" t="s">
        <v>3</v>
      </c>
      <c r="D334" s="11">
        <f>+'[1] 17.OBRAS EXTERIORES '!$O$451</f>
        <v>52</v>
      </c>
      <c r="E334" s="33"/>
      <c r="F334" s="92">
        <f t="shared" si="15"/>
        <v>0</v>
      </c>
    </row>
    <row r="335" spans="1:6">
      <c r="A335" s="9" t="s">
        <v>401</v>
      </c>
      <c r="B335" s="123" t="s">
        <v>402</v>
      </c>
      <c r="C335" s="10" t="s">
        <v>10</v>
      </c>
      <c r="D335" s="11">
        <f>+'[1] 17.OBRAS EXTERIORES '!$O$492</f>
        <v>100</v>
      </c>
      <c r="E335" s="33"/>
      <c r="F335" s="92">
        <f t="shared" si="15"/>
        <v>0</v>
      </c>
    </row>
    <row r="336" spans="1:6">
      <c r="A336" s="9" t="s">
        <v>403</v>
      </c>
      <c r="B336" s="102" t="s">
        <v>404</v>
      </c>
      <c r="C336" s="10" t="s">
        <v>91</v>
      </c>
      <c r="D336" s="11">
        <f>+'[1] 17.OBRAS EXTERIORES '!$O$533</f>
        <v>175.88652482269504</v>
      </c>
      <c r="E336" s="18"/>
      <c r="F336" s="92">
        <f t="shared" si="15"/>
        <v>0</v>
      </c>
    </row>
    <row r="337" spans="1:6">
      <c r="A337" s="9" t="s">
        <v>405</v>
      </c>
      <c r="B337" s="102" t="s">
        <v>406</v>
      </c>
      <c r="C337" s="10" t="s">
        <v>10</v>
      </c>
      <c r="D337" s="11">
        <f>+'[1] 17.OBRAS EXTERIORES '!$O$574</f>
        <v>45.599999999999994</v>
      </c>
      <c r="E337" s="18"/>
      <c r="F337" s="92">
        <f t="shared" si="15"/>
        <v>0</v>
      </c>
    </row>
    <row r="338" spans="1:6">
      <c r="A338" s="9">
        <v>17.149999999999999</v>
      </c>
      <c r="B338" s="102" t="s">
        <v>407</v>
      </c>
      <c r="C338" s="10" t="s">
        <v>3</v>
      </c>
      <c r="D338" s="11">
        <v>6</v>
      </c>
      <c r="E338" s="18"/>
      <c r="F338" s="92">
        <f t="shared" si="15"/>
        <v>0</v>
      </c>
    </row>
    <row r="339" spans="1:6">
      <c r="A339" s="51"/>
      <c r="B339" s="52"/>
      <c r="C339" s="10"/>
      <c r="D339" s="10"/>
      <c r="E339" s="18"/>
      <c r="F339" s="53"/>
    </row>
    <row r="340" spans="1:6">
      <c r="A340" s="95">
        <v>18</v>
      </c>
      <c r="B340" s="277" t="s">
        <v>408</v>
      </c>
      <c r="C340" s="278"/>
      <c r="D340" s="278"/>
      <c r="E340" s="279"/>
      <c r="F340" s="90">
        <f>SUM(F341:F345)</f>
        <v>0</v>
      </c>
    </row>
    <row r="341" spans="1:6">
      <c r="A341" s="54">
        <v>18.100000000000001</v>
      </c>
      <c r="B341" s="126" t="s">
        <v>409</v>
      </c>
      <c r="C341" s="55" t="s">
        <v>3</v>
      </c>
      <c r="D341" s="56">
        <f>+'[1]18. APANTALLAMIENTO'!$O$39</f>
        <v>10</v>
      </c>
      <c r="E341" s="127"/>
      <c r="F341" s="112">
        <f>+D341*E341</f>
        <v>0</v>
      </c>
    </row>
    <row r="342" spans="1:6">
      <c r="A342" s="54">
        <v>18.2</v>
      </c>
      <c r="B342" s="126" t="s">
        <v>410</v>
      </c>
      <c r="C342" s="55" t="s">
        <v>53</v>
      </c>
      <c r="D342" s="56">
        <f>+'[1]18. APANTALLAMIENTO'!$O$81</f>
        <v>167</v>
      </c>
      <c r="E342" s="18"/>
      <c r="F342" s="112">
        <f>+D342*E342</f>
        <v>0</v>
      </c>
    </row>
    <row r="343" spans="1:6">
      <c r="A343" s="54">
        <v>18.3</v>
      </c>
      <c r="B343" s="126" t="s">
        <v>411</v>
      </c>
      <c r="C343" s="55" t="s">
        <v>53</v>
      </c>
      <c r="D343" s="56">
        <f>+'[1]18. APANTALLAMIENTO'!$O$123</f>
        <v>12</v>
      </c>
      <c r="E343" s="18"/>
      <c r="F343" s="112">
        <f>+D343*E343</f>
        <v>0</v>
      </c>
    </row>
    <row r="344" spans="1:6">
      <c r="A344" s="54">
        <v>18.399999999999999</v>
      </c>
      <c r="B344" s="126" t="s">
        <v>412</v>
      </c>
      <c r="C344" s="55" t="s">
        <v>53</v>
      </c>
      <c r="D344" s="56">
        <f>+'[1]18. APANTALLAMIENTO'!$O$165</f>
        <v>184</v>
      </c>
      <c r="E344" s="18"/>
      <c r="F344" s="112">
        <f>+D344*E344</f>
        <v>0</v>
      </c>
    </row>
    <row r="345" spans="1:6">
      <c r="A345" s="54">
        <v>18.5</v>
      </c>
      <c r="B345" s="126" t="s">
        <v>413</v>
      </c>
      <c r="C345" s="55" t="s">
        <v>3</v>
      </c>
      <c r="D345" s="56">
        <f>+'[1]18. APANTALLAMIENTO'!$O$207</f>
        <v>3</v>
      </c>
      <c r="E345" s="18"/>
      <c r="F345" s="112">
        <f>+D345*E345</f>
        <v>0</v>
      </c>
    </row>
    <row r="346" spans="1:6">
      <c r="A346" s="57"/>
      <c r="B346" s="234"/>
      <c r="C346" s="235"/>
      <c r="D346" s="236"/>
      <c r="E346" s="58"/>
      <c r="F346" s="128"/>
    </row>
    <row r="347" spans="1:6">
      <c r="A347" s="95">
        <v>19</v>
      </c>
      <c r="B347" s="277" t="s">
        <v>414</v>
      </c>
      <c r="C347" s="278"/>
      <c r="D347" s="278"/>
      <c r="E347" s="279"/>
      <c r="F347" s="129">
        <f>SUM(F348:F354)</f>
        <v>0</v>
      </c>
    </row>
    <row r="348" spans="1:6" ht="70">
      <c r="A348" s="54">
        <v>19.100000000000001</v>
      </c>
      <c r="B348" s="24" t="s">
        <v>415</v>
      </c>
      <c r="C348" s="59" t="s">
        <v>3</v>
      </c>
      <c r="D348" s="60">
        <v>1</v>
      </c>
      <c r="E348" s="18"/>
      <c r="F348" s="112">
        <f t="shared" ref="F348:F354" si="16">+D348*E348</f>
        <v>0</v>
      </c>
    </row>
    <row r="349" spans="1:6" ht="84">
      <c r="A349" s="54">
        <v>19.2</v>
      </c>
      <c r="B349" s="24" t="s">
        <v>416</v>
      </c>
      <c r="C349" s="32" t="s">
        <v>3</v>
      </c>
      <c r="D349" s="56">
        <v>4</v>
      </c>
      <c r="E349" s="18"/>
      <c r="F349" s="112">
        <f t="shared" si="16"/>
        <v>0</v>
      </c>
    </row>
    <row r="350" spans="1:6">
      <c r="A350" s="61">
        <v>19.3</v>
      </c>
      <c r="B350" s="25" t="s">
        <v>417</v>
      </c>
      <c r="C350" s="32" t="s">
        <v>3</v>
      </c>
      <c r="D350" s="236">
        <v>2</v>
      </c>
      <c r="E350" s="18"/>
      <c r="F350" s="130">
        <f t="shared" si="16"/>
        <v>0</v>
      </c>
    </row>
    <row r="351" spans="1:6">
      <c r="A351" s="61">
        <v>19.399999999999999</v>
      </c>
      <c r="B351" s="64" t="s">
        <v>418</v>
      </c>
      <c r="C351" s="62" t="s">
        <v>3</v>
      </c>
      <c r="D351" s="63">
        <v>4</v>
      </c>
      <c r="E351" s="18"/>
      <c r="F351" s="112">
        <f t="shared" si="16"/>
        <v>0</v>
      </c>
    </row>
    <row r="352" spans="1:6" ht="29">
      <c r="A352" s="61">
        <v>19.5</v>
      </c>
      <c r="B352" s="64" t="s">
        <v>419</v>
      </c>
      <c r="C352" s="62" t="s">
        <v>3</v>
      </c>
      <c r="D352" s="63">
        <v>12</v>
      </c>
      <c r="E352" s="18"/>
      <c r="F352" s="112">
        <f t="shared" si="16"/>
        <v>0</v>
      </c>
    </row>
    <row r="353" spans="1:6" ht="29">
      <c r="A353" s="61">
        <v>19.600000000000001</v>
      </c>
      <c r="B353" s="64" t="s">
        <v>420</v>
      </c>
      <c r="C353" s="62" t="s">
        <v>3</v>
      </c>
      <c r="D353" s="63">
        <v>12</v>
      </c>
      <c r="E353" s="18"/>
      <c r="F353" s="112">
        <f t="shared" si="16"/>
        <v>0</v>
      </c>
    </row>
    <row r="354" spans="1:6" ht="28">
      <c r="A354" s="65">
        <v>19.7</v>
      </c>
      <c r="B354" s="24" t="s">
        <v>421</v>
      </c>
      <c r="C354" s="66" t="s">
        <v>3</v>
      </c>
      <c r="D354" s="63">
        <v>2</v>
      </c>
      <c r="E354" s="18"/>
      <c r="F354" s="112">
        <f t="shared" si="16"/>
        <v>0</v>
      </c>
    </row>
    <row r="355" spans="1:6">
      <c r="A355" s="61"/>
      <c r="B355" s="234"/>
      <c r="C355" s="235"/>
      <c r="D355" s="236"/>
      <c r="E355" s="67"/>
      <c r="F355" s="131"/>
    </row>
    <row r="356" spans="1:6">
      <c r="A356" s="95">
        <v>20</v>
      </c>
      <c r="B356" s="276" t="s">
        <v>422</v>
      </c>
      <c r="C356" s="276"/>
      <c r="D356" s="276"/>
      <c r="E356" s="276"/>
      <c r="F356" s="132">
        <f>SUM(F357:F407)</f>
        <v>0</v>
      </c>
    </row>
    <row r="357" spans="1:6" ht="70">
      <c r="A357" s="9">
        <v>20.100000000000001</v>
      </c>
      <c r="B357" s="19" t="s">
        <v>423</v>
      </c>
      <c r="C357" s="68" t="s">
        <v>3</v>
      </c>
      <c r="D357" s="133">
        <v>5</v>
      </c>
      <c r="E357" s="134"/>
      <c r="F357" s="135">
        <f t="shared" ref="F357:F406" si="17">+D357*E357</f>
        <v>0</v>
      </c>
    </row>
    <row r="358" spans="1:6" ht="70">
      <c r="A358" s="9">
        <v>20.2</v>
      </c>
      <c r="B358" s="19" t="s">
        <v>424</v>
      </c>
      <c r="C358" s="68" t="s">
        <v>3</v>
      </c>
      <c r="D358" s="133">
        <v>6</v>
      </c>
      <c r="E358" s="134"/>
      <c r="F358" s="135">
        <f t="shared" si="17"/>
        <v>0</v>
      </c>
    </row>
    <row r="359" spans="1:6" ht="70">
      <c r="A359" s="9">
        <v>20.3</v>
      </c>
      <c r="B359" s="19" t="s">
        <v>425</v>
      </c>
      <c r="C359" s="68" t="s">
        <v>3</v>
      </c>
      <c r="D359" s="133">
        <v>5</v>
      </c>
      <c r="E359" s="134"/>
      <c r="F359" s="135">
        <f t="shared" si="17"/>
        <v>0</v>
      </c>
    </row>
    <row r="360" spans="1:6" ht="56">
      <c r="A360" s="9">
        <v>20.399999999999999</v>
      </c>
      <c r="B360" s="19" t="s">
        <v>426</v>
      </c>
      <c r="C360" s="68" t="s">
        <v>427</v>
      </c>
      <c r="D360" s="133">
        <v>110</v>
      </c>
      <c r="E360" s="134"/>
      <c r="F360" s="135">
        <f t="shared" si="17"/>
        <v>0</v>
      </c>
    </row>
    <row r="361" spans="1:6" ht="42">
      <c r="A361" s="9">
        <v>20.5</v>
      </c>
      <c r="B361" s="19" t="s">
        <v>428</v>
      </c>
      <c r="C361" s="68" t="s">
        <v>427</v>
      </c>
      <c r="D361" s="133">
        <v>8</v>
      </c>
      <c r="E361" s="134"/>
      <c r="F361" s="135">
        <f t="shared" si="17"/>
        <v>0</v>
      </c>
    </row>
    <row r="362" spans="1:6" ht="42">
      <c r="A362" s="9">
        <v>20.6</v>
      </c>
      <c r="B362" s="19" t="s">
        <v>429</v>
      </c>
      <c r="C362" s="68" t="s">
        <v>427</v>
      </c>
      <c r="D362" s="133">
        <v>120</v>
      </c>
      <c r="E362" s="134"/>
      <c r="F362" s="135">
        <f t="shared" si="17"/>
        <v>0</v>
      </c>
    </row>
    <row r="363" spans="1:6" ht="28">
      <c r="A363" s="9">
        <v>20.7</v>
      </c>
      <c r="B363" s="19" t="s">
        <v>430</v>
      </c>
      <c r="C363" s="68" t="s">
        <v>427</v>
      </c>
      <c r="D363" s="133">
        <v>92</v>
      </c>
      <c r="E363" s="134"/>
      <c r="F363" s="135">
        <f t="shared" si="17"/>
        <v>0</v>
      </c>
    </row>
    <row r="364" spans="1:6" ht="28">
      <c r="A364" s="9">
        <v>20.8</v>
      </c>
      <c r="B364" s="19" t="s">
        <v>431</v>
      </c>
      <c r="C364" s="68" t="s">
        <v>427</v>
      </c>
      <c r="D364" s="133">
        <v>110</v>
      </c>
      <c r="E364" s="134"/>
      <c r="F364" s="135">
        <f t="shared" si="17"/>
        <v>0</v>
      </c>
    </row>
    <row r="365" spans="1:6" ht="28">
      <c r="A365" s="9">
        <v>20.9</v>
      </c>
      <c r="B365" s="19" t="s">
        <v>432</v>
      </c>
      <c r="C365" s="68" t="s">
        <v>427</v>
      </c>
      <c r="D365" s="133">
        <v>54</v>
      </c>
      <c r="E365" s="134"/>
      <c r="F365" s="135">
        <f t="shared" si="17"/>
        <v>0</v>
      </c>
    </row>
    <row r="366" spans="1:6">
      <c r="A366" s="17">
        <v>20.100000000000001</v>
      </c>
      <c r="B366" s="19" t="s">
        <v>433</v>
      </c>
      <c r="C366" s="68" t="s">
        <v>427</v>
      </c>
      <c r="D366" s="133">
        <v>24</v>
      </c>
      <c r="E366" s="134"/>
      <c r="F366" s="135">
        <f t="shared" si="17"/>
        <v>0</v>
      </c>
    </row>
    <row r="367" spans="1:6">
      <c r="A367" s="9">
        <v>20.11</v>
      </c>
      <c r="B367" s="19" t="s">
        <v>434</v>
      </c>
      <c r="C367" s="68" t="s">
        <v>427</v>
      </c>
      <c r="D367" s="133">
        <v>60</v>
      </c>
      <c r="E367" s="134"/>
      <c r="F367" s="135">
        <f t="shared" si="17"/>
        <v>0</v>
      </c>
    </row>
    <row r="368" spans="1:6">
      <c r="A368" s="9">
        <v>20.12</v>
      </c>
      <c r="B368" s="19" t="s">
        <v>435</v>
      </c>
      <c r="C368" s="68" t="s">
        <v>427</v>
      </c>
      <c r="D368" s="133">
        <v>34</v>
      </c>
      <c r="E368" s="134"/>
      <c r="F368" s="135">
        <f t="shared" si="17"/>
        <v>0</v>
      </c>
    </row>
    <row r="369" spans="1:6" ht="42">
      <c r="A369" s="9">
        <v>20.13</v>
      </c>
      <c r="B369" s="19" t="s">
        <v>436</v>
      </c>
      <c r="C369" s="68" t="s">
        <v>3</v>
      </c>
      <c r="D369" s="133">
        <v>1</v>
      </c>
      <c r="E369" s="134"/>
      <c r="F369" s="135">
        <f t="shared" si="17"/>
        <v>0</v>
      </c>
    </row>
    <row r="370" spans="1:6" ht="28">
      <c r="A370" s="9">
        <v>20.14</v>
      </c>
      <c r="B370" s="19" t="s">
        <v>437</v>
      </c>
      <c r="C370" s="68" t="s">
        <v>3</v>
      </c>
      <c r="D370" s="133">
        <v>2</v>
      </c>
      <c r="E370" s="134"/>
      <c r="F370" s="135">
        <f t="shared" si="17"/>
        <v>0</v>
      </c>
    </row>
    <row r="371" spans="1:6" ht="28">
      <c r="A371" s="9">
        <v>20.149999999999999</v>
      </c>
      <c r="B371" s="19" t="s">
        <v>438</v>
      </c>
      <c r="C371" s="68" t="s">
        <v>3</v>
      </c>
      <c r="D371" s="133">
        <v>8</v>
      </c>
      <c r="E371" s="134"/>
      <c r="F371" s="135">
        <f t="shared" si="17"/>
        <v>0</v>
      </c>
    </row>
    <row r="372" spans="1:6" ht="28">
      <c r="A372" s="9">
        <v>20.16</v>
      </c>
      <c r="B372" s="19" t="s">
        <v>439</v>
      </c>
      <c r="C372" s="68" t="s">
        <v>3</v>
      </c>
      <c r="D372" s="133">
        <v>4</v>
      </c>
      <c r="E372" s="134"/>
      <c r="F372" s="135">
        <f t="shared" si="17"/>
        <v>0</v>
      </c>
    </row>
    <row r="373" spans="1:6" ht="126">
      <c r="A373" s="9">
        <v>20.170000000000002</v>
      </c>
      <c r="B373" s="19" t="s">
        <v>440</v>
      </c>
      <c r="C373" s="68" t="s">
        <v>25</v>
      </c>
      <c r="D373" s="133">
        <v>1</v>
      </c>
      <c r="E373" s="134"/>
      <c r="F373" s="135">
        <f t="shared" si="17"/>
        <v>0</v>
      </c>
    </row>
    <row r="374" spans="1:6" ht="28">
      <c r="A374" s="9">
        <v>20.18</v>
      </c>
      <c r="B374" s="19" t="s">
        <v>441</v>
      </c>
      <c r="C374" s="68" t="s">
        <v>3</v>
      </c>
      <c r="D374" s="133">
        <v>3</v>
      </c>
      <c r="E374" s="134"/>
      <c r="F374" s="135">
        <f t="shared" si="17"/>
        <v>0</v>
      </c>
    </row>
    <row r="375" spans="1:6">
      <c r="A375" s="9">
        <v>20.190000000000001</v>
      </c>
      <c r="B375" s="19" t="s">
        <v>442</v>
      </c>
      <c r="C375" s="68" t="s">
        <v>3</v>
      </c>
      <c r="D375" s="133">
        <v>2</v>
      </c>
      <c r="E375" s="134"/>
      <c r="F375" s="135">
        <f t="shared" si="17"/>
        <v>0</v>
      </c>
    </row>
    <row r="376" spans="1:6" ht="154">
      <c r="A376" s="17">
        <v>20.2</v>
      </c>
      <c r="B376" s="19" t="s">
        <v>443</v>
      </c>
      <c r="C376" s="68" t="s">
        <v>3</v>
      </c>
      <c r="D376" s="133">
        <v>1</v>
      </c>
      <c r="E376" s="134"/>
      <c r="F376" s="135">
        <f t="shared" si="17"/>
        <v>0</v>
      </c>
    </row>
    <row r="377" spans="1:6" ht="42">
      <c r="A377" s="9">
        <v>20.21</v>
      </c>
      <c r="B377" s="19" t="s">
        <v>444</v>
      </c>
      <c r="C377" s="68" t="s">
        <v>427</v>
      </c>
      <c r="D377" s="133">
        <v>134</v>
      </c>
      <c r="E377" s="134"/>
      <c r="F377" s="135">
        <f t="shared" si="17"/>
        <v>0</v>
      </c>
    </row>
    <row r="378" spans="1:6">
      <c r="A378" s="9">
        <v>20.22</v>
      </c>
      <c r="B378" s="19" t="s">
        <v>445</v>
      </c>
      <c r="C378" s="68" t="s">
        <v>3</v>
      </c>
      <c r="D378" s="133">
        <v>4</v>
      </c>
      <c r="E378" s="134"/>
      <c r="F378" s="135">
        <f t="shared" si="17"/>
        <v>0</v>
      </c>
    </row>
    <row r="379" spans="1:6">
      <c r="A379" s="9">
        <v>20.23</v>
      </c>
      <c r="B379" s="19" t="s">
        <v>446</v>
      </c>
      <c r="C379" s="68" t="s">
        <v>427</v>
      </c>
      <c r="D379" s="133">
        <v>200</v>
      </c>
      <c r="E379" s="134"/>
      <c r="F379" s="135">
        <f t="shared" si="17"/>
        <v>0</v>
      </c>
    </row>
    <row r="380" spans="1:6" ht="112">
      <c r="A380" s="9">
        <v>20.239999999999998</v>
      </c>
      <c r="B380" s="19" t="s">
        <v>447</v>
      </c>
      <c r="C380" s="68" t="s">
        <v>3</v>
      </c>
      <c r="D380" s="133">
        <v>1</v>
      </c>
      <c r="E380" s="134"/>
      <c r="F380" s="135">
        <f t="shared" si="17"/>
        <v>0</v>
      </c>
    </row>
    <row r="381" spans="1:6" ht="42">
      <c r="A381" s="9">
        <v>20.25</v>
      </c>
      <c r="B381" s="19" t="s">
        <v>448</v>
      </c>
      <c r="C381" s="68" t="s">
        <v>3</v>
      </c>
      <c r="D381" s="133">
        <v>20</v>
      </c>
      <c r="E381" s="134"/>
      <c r="F381" s="135">
        <f t="shared" si="17"/>
        <v>0</v>
      </c>
    </row>
    <row r="382" spans="1:6" ht="28">
      <c r="A382" s="9">
        <v>20.260000000000002</v>
      </c>
      <c r="B382" s="19" t="s">
        <v>449</v>
      </c>
      <c r="C382" s="68" t="s">
        <v>427</v>
      </c>
      <c r="D382" s="133">
        <v>260</v>
      </c>
      <c r="E382" s="134"/>
      <c r="F382" s="135">
        <f t="shared" si="17"/>
        <v>0</v>
      </c>
    </row>
    <row r="383" spans="1:6" ht="70">
      <c r="A383" s="9">
        <v>20.27</v>
      </c>
      <c r="B383" s="19" t="s">
        <v>450</v>
      </c>
      <c r="C383" s="68" t="s">
        <v>451</v>
      </c>
      <c r="D383" s="133">
        <v>1</v>
      </c>
      <c r="E383" s="134"/>
      <c r="F383" s="135">
        <f t="shared" si="17"/>
        <v>0</v>
      </c>
    </row>
    <row r="384" spans="1:6" ht="70">
      <c r="A384" s="9">
        <v>20.28</v>
      </c>
      <c r="B384" s="19" t="s">
        <v>452</v>
      </c>
      <c r="C384" s="68" t="s">
        <v>3</v>
      </c>
      <c r="D384" s="133">
        <v>1</v>
      </c>
      <c r="E384" s="134"/>
      <c r="F384" s="135">
        <f t="shared" si="17"/>
        <v>0</v>
      </c>
    </row>
    <row r="385" spans="1:6" ht="28">
      <c r="A385" s="9">
        <v>20.29</v>
      </c>
      <c r="B385" s="19" t="s">
        <v>453</v>
      </c>
      <c r="C385" s="68" t="s">
        <v>454</v>
      </c>
      <c r="D385" s="133">
        <v>5</v>
      </c>
      <c r="E385" s="134"/>
      <c r="F385" s="135">
        <f t="shared" si="17"/>
        <v>0</v>
      </c>
    </row>
    <row r="386" spans="1:6" ht="70">
      <c r="A386" s="17">
        <v>20.3</v>
      </c>
      <c r="B386" s="19" t="s">
        <v>455</v>
      </c>
      <c r="C386" s="68" t="s">
        <v>3</v>
      </c>
      <c r="D386" s="133">
        <v>1</v>
      </c>
      <c r="E386" s="134"/>
      <c r="F386" s="135">
        <f t="shared" si="17"/>
        <v>0</v>
      </c>
    </row>
    <row r="387" spans="1:6" ht="42">
      <c r="A387" s="9">
        <v>20.309999999999999</v>
      </c>
      <c r="B387" s="19" t="s">
        <v>456</v>
      </c>
      <c r="C387" s="68" t="s">
        <v>3</v>
      </c>
      <c r="D387" s="133">
        <v>1</v>
      </c>
      <c r="E387" s="134"/>
      <c r="F387" s="135">
        <f t="shared" si="17"/>
        <v>0</v>
      </c>
    </row>
    <row r="388" spans="1:6" ht="56">
      <c r="A388" s="9">
        <v>20.32</v>
      </c>
      <c r="B388" s="19" t="s">
        <v>457</v>
      </c>
      <c r="C388" s="68" t="s">
        <v>3</v>
      </c>
      <c r="D388" s="133">
        <v>1</v>
      </c>
      <c r="E388" s="134"/>
      <c r="F388" s="135">
        <f t="shared" si="17"/>
        <v>0</v>
      </c>
    </row>
    <row r="389" spans="1:6" ht="56">
      <c r="A389" s="9">
        <v>20.329999999999998</v>
      </c>
      <c r="B389" s="19" t="s">
        <v>458</v>
      </c>
      <c r="C389" s="68" t="s">
        <v>3</v>
      </c>
      <c r="D389" s="133">
        <v>1</v>
      </c>
      <c r="E389" s="134"/>
      <c r="F389" s="135">
        <f t="shared" si="17"/>
        <v>0</v>
      </c>
    </row>
    <row r="390" spans="1:6">
      <c r="A390" s="9">
        <v>20.34</v>
      </c>
      <c r="B390" s="19" t="s">
        <v>459</v>
      </c>
      <c r="C390" s="68" t="s">
        <v>3</v>
      </c>
      <c r="D390" s="133">
        <v>1</v>
      </c>
      <c r="E390" s="134"/>
      <c r="F390" s="135">
        <f t="shared" si="17"/>
        <v>0</v>
      </c>
    </row>
    <row r="391" spans="1:6" ht="409.6">
      <c r="A391" s="9">
        <v>20.350000000000001</v>
      </c>
      <c r="B391" s="19" t="s">
        <v>460</v>
      </c>
      <c r="C391" s="68"/>
      <c r="D391" s="133">
        <v>1</v>
      </c>
      <c r="E391" s="134"/>
      <c r="F391" s="135">
        <f t="shared" si="17"/>
        <v>0</v>
      </c>
    </row>
    <row r="392" spans="1:6" ht="84">
      <c r="A392" s="9">
        <v>20.36</v>
      </c>
      <c r="B392" s="19" t="s">
        <v>461</v>
      </c>
      <c r="C392" s="68" t="s">
        <v>3</v>
      </c>
      <c r="D392" s="133">
        <v>1</v>
      </c>
      <c r="E392" s="134"/>
      <c r="F392" s="135">
        <f t="shared" si="17"/>
        <v>0</v>
      </c>
    </row>
    <row r="393" spans="1:6" ht="42">
      <c r="A393" s="9">
        <v>20.37</v>
      </c>
      <c r="B393" s="19" t="s">
        <v>462</v>
      </c>
      <c r="C393" s="68" t="s">
        <v>427</v>
      </c>
      <c r="D393" s="133">
        <v>106</v>
      </c>
      <c r="E393" s="134"/>
      <c r="F393" s="135">
        <f t="shared" si="17"/>
        <v>0</v>
      </c>
    </row>
    <row r="394" spans="1:6" ht="42">
      <c r="A394" s="9">
        <v>20.38</v>
      </c>
      <c r="B394" s="19" t="s">
        <v>463</v>
      </c>
      <c r="C394" s="68" t="s">
        <v>427</v>
      </c>
      <c r="D394" s="133">
        <v>100</v>
      </c>
      <c r="E394" s="134"/>
      <c r="F394" s="135">
        <f t="shared" si="17"/>
        <v>0</v>
      </c>
    </row>
    <row r="395" spans="1:6" ht="42">
      <c r="A395" s="9">
        <v>20.39</v>
      </c>
      <c r="B395" s="19" t="s">
        <v>464</v>
      </c>
      <c r="C395" s="68" t="s">
        <v>3</v>
      </c>
      <c r="D395" s="133">
        <v>4</v>
      </c>
      <c r="E395" s="134"/>
      <c r="F395" s="135">
        <f t="shared" si="17"/>
        <v>0</v>
      </c>
    </row>
    <row r="396" spans="1:6" ht="42">
      <c r="A396" s="17">
        <v>20.399999999999999</v>
      </c>
      <c r="B396" s="19" t="s">
        <v>465</v>
      </c>
      <c r="C396" s="68" t="s">
        <v>3</v>
      </c>
      <c r="D396" s="133">
        <v>2</v>
      </c>
      <c r="E396" s="134"/>
      <c r="F396" s="135">
        <f t="shared" si="17"/>
        <v>0</v>
      </c>
    </row>
    <row r="397" spans="1:6" ht="56">
      <c r="A397" s="9">
        <v>20.41</v>
      </c>
      <c r="B397" s="19" t="s">
        <v>466</v>
      </c>
      <c r="C397" s="68" t="s">
        <v>3</v>
      </c>
      <c r="D397" s="133">
        <v>7</v>
      </c>
      <c r="E397" s="134"/>
      <c r="F397" s="135">
        <f t="shared" si="17"/>
        <v>0</v>
      </c>
    </row>
    <row r="398" spans="1:6" ht="238">
      <c r="A398" s="9">
        <v>20.420000000000002</v>
      </c>
      <c r="B398" s="19" t="s">
        <v>467</v>
      </c>
      <c r="C398" s="68" t="s">
        <v>3</v>
      </c>
      <c r="D398" s="133">
        <v>1</v>
      </c>
      <c r="E398" s="134"/>
      <c r="F398" s="135">
        <f t="shared" si="17"/>
        <v>0</v>
      </c>
    </row>
    <row r="399" spans="1:6" ht="168">
      <c r="A399" s="9">
        <v>20.43</v>
      </c>
      <c r="B399" s="19" t="s">
        <v>468</v>
      </c>
      <c r="C399" s="68" t="s">
        <v>3</v>
      </c>
      <c r="D399" s="133">
        <v>1</v>
      </c>
      <c r="E399" s="134"/>
      <c r="F399" s="135">
        <f t="shared" si="17"/>
        <v>0</v>
      </c>
    </row>
    <row r="400" spans="1:6" ht="56">
      <c r="A400" s="9">
        <v>20.440000000000001</v>
      </c>
      <c r="B400" s="19" t="s">
        <v>469</v>
      </c>
      <c r="C400" s="68" t="s">
        <v>3</v>
      </c>
      <c r="D400" s="133">
        <v>1</v>
      </c>
      <c r="E400" s="134"/>
      <c r="F400" s="135">
        <f t="shared" si="17"/>
        <v>0</v>
      </c>
    </row>
    <row r="401" spans="1:6" ht="70">
      <c r="A401" s="9">
        <v>20.45</v>
      </c>
      <c r="B401" s="19" t="s">
        <v>470</v>
      </c>
      <c r="C401" s="68" t="s">
        <v>3</v>
      </c>
      <c r="D401" s="133">
        <v>1</v>
      </c>
      <c r="E401" s="134"/>
      <c r="F401" s="135">
        <f t="shared" si="17"/>
        <v>0</v>
      </c>
    </row>
    <row r="402" spans="1:6" ht="84">
      <c r="A402" s="9">
        <v>20.46</v>
      </c>
      <c r="B402" s="19" t="s">
        <v>471</v>
      </c>
      <c r="C402" s="69" t="s">
        <v>3</v>
      </c>
      <c r="D402" s="136">
        <v>1</v>
      </c>
      <c r="E402" s="137"/>
      <c r="F402" s="135">
        <f t="shared" si="17"/>
        <v>0</v>
      </c>
    </row>
    <row r="403" spans="1:6" ht="56">
      <c r="A403" s="9">
        <v>20.47</v>
      </c>
      <c r="B403" s="19" t="s">
        <v>472</v>
      </c>
      <c r="C403" s="68" t="s">
        <v>3</v>
      </c>
      <c r="D403" s="136">
        <v>4</v>
      </c>
      <c r="E403" s="137"/>
      <c r="F403" s="135">
        <f t="shared" si="17"/>
        <v>0</v>
      </c>
    </row>
    <row r="404" spans="1:6" ht="56">
      <c r="A404" s="9">
        <v>20.48</v>
      </c>
      <c r="B404" s="70" t="s">
        <v>473</v>
      </c>
      <c r="C404" s="71" t="s">
        <v>3</v>
      </c>
      <c r="D404" s="136">
        <v>4</v>
      </c>
      <c r="E404" s="137"/>
      <c r="F404" s="135">
        <f t="shared" si="17"/>
        <v>0</v>
      </c>
    </row>
    <row r="405" spans="1:6" ht="64.5" customHeight="1">
      <c r="A405" s="9">
        <v>20.49</v>
      </c>
      <c r="B405" s="72" t="s">
        <v>474</v>
      </c>
      <c r="C405" s="73" t="s">
        <v>10</v>
      </c>
      <c r="D405" s="74">
        <v>13.32</v>
      </c>
      <c r="E405" s="75"/>
      <c r="F405" s="135">
        <f t="shared" si="17"/>
        <v>0</v>
      </c>
    </row>
    <row r="406" spans="1:6" ht="58" thickBot="1">
      <c r="A406" s="76">
        <v>20.5</v>
      </c>
      <c r="B406" s="77" t="s">
        <v>475</v>
      </c>
      <c r="C406" s="78" t="s">
        <v>10</v>
      </c>
      <c r="D406" s="79">
        <v>7.2</v>
      </c>
      <c r="E406" s="80"/>
      <c r="F406" s="138">
        <f t="shared" si="17"/>
        <v>0</v>
      </c>
    </row>
    <row r="407" spans="1:6" ht="16" thickBot="1">
      <c r="A407" s="81"/>
      <c r="B407" s="139"/>
      <c r="C407" s="82"/>
      <c r="D407" s="83"/>
      <c r="E407" s="84"/>
      <c r="F407" s="140"/>
    </row>
    <row r="408" spans="1:6" ht="16" thickBot="1">
      <c r="A408" s="255" t="s">
        <v>476</v>
      </c>
      <c r="B408" s="256"/>
      <c r="C408" s="259" t="s">
        <v>477</v>
      </c>
      <c r="D408" s="260"/>
      <c r="E408" s="261"/>
      <c r="F408" s="141">
        <f>F8+F21+F31+F71+F88+F129+F170+F200+F210+F223+F236+F243+F260+F278+F293+F303+F323+F340+F356+F347</f>
        <v>0</v>
      </c>
    </row>
    <row r="409" spans="1:6">
      <c r="A409" s="142"/>
      <c r="B409" s="180"/>
      <c r="C409" s="292" t="s">
        <v>481</v>
      </c>
      <c r="D409" s="293"/>
      <c r="E409" s="181"/>
      <c r="F409" s="143">
        <f>F408*E409</f>
        <v>0</v>
      </c>
    </row>
    <row r="410" spans="1:6">
      <c r="A410" s="142"/>
      <c r="B410" s="180"/>
      <c r="C410" s="251" t="s">
        <v>482</v>
      </c>
      <c r="D410" s="252"/>
      <c r="E410" s="182"/>
      <c r="F410" s="143">
        <f>F408*E410</f>
        <v>0</v>
      </c>
    </row>
    <row r="411" spans="1:6">
      <c r="A411" s="142"/>
      <c r="B411" s="180"/>
      <c r="C411" s="251" t="s">
        <v>483</v>
      </c>
      <c r="D411" s="252"/>
      <c r="E411" s="182"/>
      <c r="F411" s="143">
        <f>F408*E411</f>
        <v>0</v>
      </c>
    </row>
    <row r="412" spans="1:6" ht="16" thickBot="1">
      <c r="A412" s="142"/>
      <c r="B412" s="180"/>
      <c r="C412" s="253" t="s">
        <v>484</v>
      </c>
      <c r="D412" s="254"/>
      <c r="E412" s="183">
        <v>0.19</v>
      </c>
      <c r="F412" s="143">
        <f>F411*E412</f>
        <v>0</v>
      </c>
    </row>
    <row r="413" spans="1:6" ht="16" thickBot="1">
      <c r="A413" s="144"/>
      <c r="B413" s="145"/>
      <c r="C413" s="262" t="s">
        <v>478</v>
      </c>
      <c r="D413" s="263"/>
      <c r="E413" s="264"/>
      <c r="F413" s="146">
        <f>SUM(F408:F412)</f>
        <v>0</v>
      </c>
    </row>
    <row r="414" spans="1:6">
      <c r="A414" s="180"/>
      <c r="B414" s="180"/>
      <c r="C414" s="86"/>
      <c r="D414" s="86"/>
      <c r="E414" s="86"/>
      <c r="F414" s="150"/>
    </row>
    <row r="415" spans="1:6" ht="16" thickBot="1">
      <c r="A415" s="180"/>
      <c r="B415" s="180"/>
      <c r="C415" s="86"/>
      <c r="D415" s="86"/>
      <c r="E415" s="86"/>
      <c r="F415" s="150"/>
    </row>
    <row r="416" spans="1:6" ht="16" thickBot="1">
      <c r="A416" s="273" t="s">
        <v>507</v>
      </c>
      <c r="B416" s="274"/>
      <c r="C416" s="274"/>
      <c r="D416" s="274"/>
      <c r="E416" s="274"/>
      <c r="F416" s="275"/>
    </row>
    <row r="417" spans="1:6" s="184" customFormat="1" ht="38.25" customHeight="1">
      <c r="A417" s="237" t="s">
        <v>1</v>
      </c>
      <c r="B417" s="238" t="s">
        <v>2</v>
      </c>
      <c r="C417" s="239" t="s">
        <v>3</v>
      </c>
      <c r="D417" s="240" t="s">
        <v>4</v>
      </c>
      <c r="E417" s="241" t="s">
        <v>5</v>
      </c>
      <c r="F417" s="242" t="s">
        <v>6</v>
      </c>
    </row>
    <row r="418" spans="1:6" s="184" customFormat="1" ht="21" customHeight="1">
      <c r="A418" s="185">
        <v>1</v>
      </c>
      <c r="B418" s="186" t="s">
        <v>485</v>
      </c>
      <c r="C418" s="186"/>
      <c r="D418" s="187"/>
      <c r="E418" s="188"/>
      <c r="F418" s="189">
        <f>SUM(F420:F428)</f>
        <v>0</v>
      </c>
    </row>
    <row r="419" spans="1:6" s="184" customFormat="1" ht="13">
      <c r="A419" s="190"/>
      <c r="B419" s="191"/>
      <c r="C419" s="191"/>
      <c r="D419" s="191"/>
      <c r="E419" s="191"/>
      <c r="F419" s="192"/>
    </row>
    <row r="420" spans="1:6" s="184" customFormat="1" ht="32.25" customHeight="1">
      <c r="A420" s="9" t="s">
        <v>8</v>
      </c>
      <c r="B420" s="193" t="s">
        <v>486</v>
      </c>
      <c r="C420" s="194" t="s">
        <v>3</v>
      </c>
      <c r="D420" s="4">
        <v>14</v>
      </c>
      <c r="E420" s="195"/>
      <c r="F420" s="14">
        <f t="shared" ref="F420:F428" si="18">+D420*E420</f>
        <v>0</v>
      </c>
    </row>
    <row r="421" spans="1:6" s="184" customFormat="1" ht="27" customHeight="1">
      <c r="A421" s="9" t="s">
        <v>11</v>
      </c>
      <c r="B421" s="193" t="s">
        <v>487</v>
      </c>
      <c r="C421" s="194" t="s">
        <v>3</v>
      </c>
      <c r="D421" s="4">
        <f>14*8</f>
        <v>112</v>
      </c>
      <c r="E421" s="195"/>
      <c r="F421" s="14">
        <f t="shared" si="18"/>
        <v>0</v>
      </c>
    </row>
    <row r="422" spans="1:6" s="184" customFormat="1" ht="30" customHeight="1">
      <c r="A422" s="9" t="s">
        <v>14</v>
      </c>
      <c r="B422" s="193" t="s">
        <v>488</v>
      </c>
      <c r="C422" s="194" t="s">
        <v>3</v>
      </c>
      <c r="D422" s="4">
        <v>23</v>
      </c>
      <c r="E422" s="195"/>
      <c r="F422" s="14">
        <f t="shared" si="18"/>
        <v>0</v>
      </c>
    </row>
    <row r="423" spans="1:6" s="184" customFormat="1" ht="24.75" customHeight="1">
      <c r="A423" s="9" t="s">
        <v>16</v>
      </c>
      <c r="B423" s="193" t="s">
        <v>489</v>
      </c>
      <c r="C423" s="194" t="s">
        <v>3</v>
      </c>
      <c r="D423" s="4">
        <f>+'[2]2.MADERA Y METAL'!$O$161</f>
        <v>1</v>
      </c>
      <c r="E423" s="196"/>
      <c r="F423" s="14">
        <f t="shared" si="18"/>
        <v>0</v>
      </c>
    </row>
    <row r="424" spans="1:6" s="184" customFormat="1" ht="30" customHeight="1">
      <c r="A424" s="9" t="s">
        <v>19</v>
      </c>
      <c r="B424" s="193" t="s">
        <v>490</v>
      </c>
      <c r="C424" s="194" t="s">
        <v>3</v>
      </c>
      <c r="D424" s="4">
        <f>+'[2]2.MADERA Y METAL'!$O$202</f>
        <v>1</v>
      </c>
      <c r="E424" s="196"/>
      <c r="F424" s="14">
        <f t="shared" si="18"/>
        <v>0</v>
      </c>
    </row>
    <row r="425" spans="1:6" s="184" customFormat="1" ht="16.5" customHeight="1">
      <c r="A425" s="9" t="s">
        <v>21</v>
      </c>
      <c r="B425" s="24" t="s">
        <v>491</v>
      </c>
      <c r="C425" s="194" t="s">
        <v>3</v>
      </c>
      <c r="D425" s="4">
        <f>23*4</f>
        <v>92</v>
      </c>
      <c r="E425" s="195"/>
      <c r="F425" s="14">
        <f t="shared" si="18"/>
        <v>0</v>
      </c>
    </row>
    <row r="426" spans="1:6" s="184" customFormat="1" ht="41.25" customHeight="1">
      <c r="A426" s="9" t="s">
        <v>23</v>
      </c>
      <c r="B426" s="193" t="s">
        <v>492</v>
      </c>
      <c r="C426" s="194" t="s">
        <v>3</v>
      </c>
      <c r="D426" s="4">
        <f>+'[2]2.MADERA Y METAL'!$O$284</f>
        <v>14</v>
      </c>
      <c r="E426" s="197"/>
      <c r="F426" s="14">
        <f t="shared" si="18"/>
        <v>0</v>
      </c>
    </row>
    <row r="427" spans="1:6" s="184" customFormat="1" ht="42" customHeight="1">
      <c r="A427" s="9" t="s">
        <v>26</v>
      </c>
      <c r="B427" s="2" t="s">
        <v>493</v>
      </c>
      <c r="C427" s="10" t="s">
        <v>3</v>
      </c>
      <c r="D427" s="11">
        <f>+'[2]2.MADERA Y METAL'!$O$325</f>
        <v>7</v>
      </c>
      <c r="E427" s="198"/>
      <c r="F427" s="14">
        <f t="shared" si="18"/>
        <v>0</v>
      </c>
    </row>
    <row r="428" spans="1:6" s="184" customFormat="1" ht="54" customHeight="1">
      <c r="A428" s="9" t="s">
        <v>29</v>
      </c>
      <c r="B428" s="2" t="s">
        <v>494</v>
      </c>
      <c r="C428" s="10" t="s">
        <v>3</v>
      </c>
      <c r="D428" s="11">
        <f>+'[2]2.MADERA Y METAL'!$O$366</f>
        <v>4</v>
      </c>
      <c r="E428" s="198"/>
      <c r="F428" s="14">
        <f t="shared" si="18"/>
        <v>0</v>
      </c>
    </row>
    <row r="429" spans="1:6" s="184" customFormat="1" ht="23.25" customHeight="1">
      <c r="A429" s="95">
        <v>2</v>
      </c>
      <c r="B429" s="186" t="s">
        <v>414</v>
      </c>
      <c r="C429" s="156"/>
      <c r="D429" s="156"/>
      <c r="E429" s="156"/>
      <c r="F429" s="173">
        <f>SUM(F430:F432)</f>
        <v>0</v>
      </c>
    </row>
    <row r="430" spans="1:6" s="184" customFormat="1" ht="42.75" customHeight="1">
      <c r="A430" s="12" t="s">
        <v>495</v>
      </c>
      <c r="B430" s="24" t="s">
        <v>496</v>
      </c>
      <c r="C430" s="10" t="s">
        <v>3</v>
      </c>
      <c r="D430" s="11">
        <v>1</v>
      </c>
      <c r="E430" s="199"/>
      <c r="F430" s="200">
        <f>E430*D430</f>
        <v>0</v>
      </c>
    </row>
    <row r="431" spans="1:6" s="184" customFormat="1" ht="65.25" customHeight="1">
      <c r="A431" s="12" t="s">
        <v>497</v>
      </c>
      <c r="B431" s="24" t="s">
        <v>498</v>
      </c>
      <c r="C431" s="10" t="s">
        <v>3</v>
      </c>
      <c r="D431" s="11">
        <v>1</v>
      </c>
      <c r="E431" s="18"/>
      <c r="F431" s="200">
        <f>E431*D431</f>
        <v>0</v>
      </c>
    </row>
    <row r="432" spans="1:6" s="184" customFormat="1" ht="57.75" customHeight="1">
      <c r="A432" s="12" t="s">
        <v>499</v>
      </c>
      <c r="B432" s="24" t="s">
        <v>500</v>
      </c>
      <c r="C432" s="10" t="s">
        <v>3</v>
      </c>
      <c r="D432" s="11">
        <v>1</v>
      </c>
      <c r="E432" s="18"/>
      <c r="F432" s="200">
        <f>E432*D432</f>
        <v>0</v>
      </c>
    </row>
    <row r="433" spans="1:6" s="184" customFormat="1" ht="14">
      <c r="A433" s="201"/>
      <c r="B433" s="202" t="s">
        <v>501</v>
      </c>
      <c r="C433" s="203"/>
      <c r="D433" s="204"/>
      <c r="E433" s="205"/>
      <c r="F433" s="14"/>
    </row>
    <row r="434" spans="1:6" s="184" customFormat="1" ht="13">
      <c r="A434" s="206"/>
      <c r="B434" s="207"/>
      <c r="C434" s="246" t="s">
        <v>477</v>
      </c>
      <c r="D434" s="247"/>
      <c r="E434" s="257"/>
      <c r="F434" s="212">
        <f>F418+F429</f>
        <v>0</v>
      </c>
    </row>
    <row r="435" spans="1:6" s="184" customFormat="1" ht="13">
      <c r="A435" s="208"/>
      <c r="B435" s="209"/>
      <c r="C435" s="246" t="s">
        <v>479</v>
      </c>
      <c r="D435" s="247"/>
      <c r="E435" s="215">
        <v>0.19</v>
      </c>
      <c r="F435" s="213">
        <f>F434*E435</f>
        <v>0</v>
      </c>
    </row>
    <row r="436" spans="1:6" s="184" customFormat="1" ht="15.75" customHeight="1" thickBot="1">
      <c r="A436" s="210"/>
      <c r="B436" s="211"/>
      <c r="C436" s="248" t="s">
        <v>480</v>
      </c>
      <c r="D436" s="249"/>
      <c r="E436" s="250"/>
      <c r="F436" s="214">
        <f>SUM(F434:F435)</f>
        <v>0</v>
      </c>
    </row>
    <row r="437" spans="1:6" ht="16" thickBot="1">
      <c r="A437" s="117"/>
      <c r="B437" s="147"/>
      <c r="C437" s="147"/>
      <c r="D437" s="148"/>
      <c r="E437" s="149"/>
      <c r="F437" s="150"/>
    </row>
    <row r="438" spans="1:6">
      <c r="A438" s="255" t="s">
        <v>476</v>
      </c>
      <c r="B438" s="256"/>
      <c r="C438" s="286" t="s">
        <v>502</v>
      </c>
      <c r="D438" s="287"/>
      <c r="E438" s="288"/>
      <c r="F438" s="151">
        <f>F413</f>
        <v>0</v>
      </c>
    </row>
    <row r="439" spans="1:6" ht="16" thickBot="1">
      <c r="A439" s="144"/>
      <c r="B439" s="145"/>
      <c r="C439" s="289" t="s">
        <v>503</v>
      </c>
      <c r="D439" s="290"/>
      <c r="E439" s="291"/>
      <c r="F439" s="152">
        <f>F436</f>
        <v>0</v>
      </c>
    </row>
    <row r="440" spans="1:6" ht="16" thickBot="1">
      <c r="A440" s="117"/>
      <c r="B440" s="147"/>
      <c r="C440" s="147"/>
      <c r="D440" s="148"/>
      <c r="E440" s="149"/>
      <c r="F440" s="150"/>
    </row>
    <row r="441" spans="1:6" ht="16" thickBot="1">
      <c r="A441" s="153"/>
      <c r="B441" s="258" t="s">
        <v>504</v>
      </c>
      <c r="C441" s="258"/>
      <c r="D441" s="258"/>
      <c r="E441" s="258"/>
      <c r="F441" s="154">
        <f>F438+F439</f>
        <v>0</v>
      </c>
    </row>
    <row r="442" spans="1:6">
      <c r="A442" s="117"/>
      <c r="B442" s="147"/>
      <c r="C442" s="147"/>
      <c r="D442" s="148"/>
      <c r="E442" s="149"/>
      <c r="F442" s="150"/>
    </row>
    <row r="444" spans="1:6">
      <c r="B444" s="243" t="s">
        <v>508</v>
      </c>
      <c r="C444" s="245"/>
      <c r="D444" s="245"/>
      <c r="E444" s="245"/>
      <c r="F444" s="245"/>
    </row>
    <row r="445" spans="1:6">
      <c r="B445" s="244"/>
    </row>
    <row r="446" spans="1:6">
      <c r="B446" s="243" t="s">
        <v>509</v>
      </c>
      <c r="C446" s="245"/>
      <c r="D446" s="245"/>
      <c r="E446" s="245"/>
      <c r="F446" s="245"/>
    </row>
    <row r="447" spans="1:6">
      <c r="B447" s="244"/>
    </row>
    <row r="448" spans="1:6">
      <c r="B448" s="243" t="s">
        <v>510</v>
      </c>
      <c r="C448" s="245"/>
      <c r="D448" s="245"/>
      <c r="E448" s="245"/>
      <c r="F448" s="245"/>
    </row>
    <row r="449" spans="2:6">
      <c r="B449" s="244"/>
    </row>
    <row r="450" spans="2:6">
      <c r="B450" s="243" t="s">
        <v>511</v>
      </c>
      <c r="C450" s="245"/>
      <c r="D450" s="245"/>
      <c r="E450" s="245"/>
      <c r="F450" s="245"/>
    </row>
    <row r="451" spans="2:6">
      <c r="B451" s="244"/>
    </row>
    <row r="452" spans="2:6">
      <c r="B452" s="243" t="s">
        <v>513</v>
      </c>
      <c r="C452" s="245"/>
      <c r="D452" s="245"/>
      <c r="E452" s="245"/>
      <c r="F452" s="245"/>
    </row>
    <row r="453" spans="2:6">
      <c r="B453" s="244"/>
    </row>
    <row r="454" spans="2:6">
      <c r="B454" s="244"/>
    </row>
    <row r="455" spans="2:6" ht="37.5" customHeight="1">
      <c r="B455" s="243" t="s">
        <v>512</v>
      </c>
      <c r="C455" s="245"/>
      <c r="D455" s="245"/>
      <c r="E455" s="245"/>
      <c r="F455" s="245"/>
    </row>
  </sheetData>
  <mergeCells count="29">
    <mergeCell ref="A1:F2"/>
    <mergeCell ref="A3:F3"/>
    <mergeCell ref="A4:F5"/>
    <mergeCell ref="A416:F416"/>
    <mergeCell ref="B356:E356"/>
    <mergeCell ref="B347:E347"/>
    <mergeCell ref="B340:E340"/>
    <mergeCell ref="A30:F30"/>
    <mergeCell ref="A20:F20"/>
    <mergeCell ref="C408:E408"/>
    <mergeCell ref="C413:E413"/>
    <mergeCell ref="C409:D409"/>
    <mergeCell ref="C410:D410"/>
    <mergeCell ref="C411:D411"/>
    <mergeCell ref="C412:D412"/>
    <mergeCell ref="A408:B408"/>
    <mergeCell ref="C434:E434"/>
    <mergeCell ref="C450:F450"/>
    <mergeCell ref="C452:F452"/>
    <mergeCell ref="C455:F455"/>
    <mergeCell ref="C435:D435"/>
    <mergeCell ref="C436:E436"/>
    <mergeCell ref="C444:F444"/>
    <mergeCell ref="C446:F446"/>
    <mergeCell ref="C448:F448"/>
    <mergeCell ref="B441:E441"/>
    <mergeCell ref="A438:B438"/>
    <mergeCell ref="C438:E438"/>
    <mergeCell ref="C439:E439"/>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PROPUESTA OBRA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Dario Alejandro Marin Orozco</dc:creator>
  <cp:lastModifiedBy>Hans Dieter Van Strahlen Bartel</cp:lastModifiedBy>
  <dcterms:created xsi:type="dcterms:W3CDTF">2025-06-27T16:12:20Z</dcterms:created>
  <dcterms:modified xsi:type="dcterms:W3CDTF">2025-07-15T19:08:55Z</dcterms:modified>
</cp:coreProperties>
</file>