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MNG\ESANDARES MINIMOS RES 0312\1. PLANEAR\3. GESTIÓN\2.4.1. Plan anual de trabajo\2020\"/>
    </mc:Choice>
  </mc:AlternateContent>
  <bookViews>
    <workbookView xWindow="0" yWindow="0" windowWidth="25200" windowHeight="11985"/>
  </bookViews>
  <sheets>
    <sheet name="sst" sheetId="1" r:id="rId1"/>
    <sheet name="copasst" sheetId="2" r:id="rId2"/>
  </sheets>
  <definedNames>
    <definedName name="_xlnm.Print_Area" localSheetId="0">sst!$A$1:$V$102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5" i="1" s="1"/>
  <c r="F79" i="1"/>
  <c r="F77" i="1" s="1"/>
  <c r="F68" i="1"/>
  <c r="F56" i="1"/>
  <c r="F38" i="1"/>
  <c r="F36" i="1" s="1"/>
  <c r="F24" i="1"/>
  <c r="F13" i="1"/>
  <c r="F11" i="1" l="1"/>
  <c r="F90" i="1"/>
  <c r="E27" i="1"/>
  <c r="E28" i="1"/>
  <c r="E29" i="1"/>
  <c r="E30" i="1"/>
  <c r="E31" i="1"/>
  <c r="E32" i="1"/>
  <c r="E33" i="1"/>
  <c r="E34" i="1"/>
  <c r="E26" i="1"/>
  <c r="E16" i="1" l="1"/>
  <c r="E17" i="1"/>
  <c r="E18" i="1"/>
  <c r="E19" i="1"/>
  <c r="E20" i="1"/>
  <c r="E21" i="1"/>
  <c r="E22" i="1"/>
  <c r="E15" i="1"/>
</calcChain>
</file>

<file path=xl/sharedStrings.xml><?xml version="1.0" encoding="utf-8"?>
<sst xmlns="http://schemas.openxmlformats.org/spreadsheetml/2006/main" count="572" uniqueCount="219">
  <si>
    <t>NIVEL</t>
  </si>
  <si>
    <t>ACTIVIDAD</t>
  </si>
  <si>
    <t>RESPONSABLE</t>
  </si>
  <si>
    <t>% PESO PROGRAMADO</t>
  </si>
  <si>
    <t>META/ ENTREGABLE</t>
  </si>
  <si>
    <t>RECURSOS</t>
  </si>
  <si>
    <t>CRONOGRAMA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</si>
  <si>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</si>
  <si>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</si>
  <si>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</si>
  <si>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</si>
  <si>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</si>
  <si>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</si>
  <si>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</si>
  <si>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</si>
  <si>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</si>
  <si>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</si>
  <si>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</si>
  <si>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</si>
  <si>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</si>
  <si>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 xml:space="preserve">ACTIVIDAD NIVEL </t>
  </si>
  <si>
    <t>TAREAS</t>
  </si>
  <si>
    <t>1,1,1</t>
  </si>
  <si>
    <t>Responsabilidades en el sistema de Gestion SST</t>
  </si>
  <si>
    <t>SST</t>
  </si>
  <si>
    <t>Tecnologicos, Financieros, Humanos</t>
  </si>
  <si>
    <t>1,1,2</t>
  </si>
  <si>
    <t>Asignacion de Recursos Sistema de Gestion SST</t>
  </si>
  <si>
    <t>Plan Anual de Adquisiciones</t>
  </si>
  <si>
    <t>Humanos</t>
  </si>
  <si>
    <t>1,1,3</t>
  </si>
  <si>
    <t>COPASST</t>
  </si>
  <si>
    <t>Proceso de Conformacion, Actas de Reunion, plan de trabajo COPASST Suit Vision</t>
  </si>
  <si>
    <t>Humanos, Tecnologicos</t>
  </si>
  <si>
    <t>1,1,4</t>
  </si>
  <si>
    <t>Capacitacion COPASST</t>
  </si>
  <si>
    <t>ARL</t>
  </si>
  <si>
    <t>Listas de Asistencia, Evaluacion de capacitacion</t>
  </si>
  <si>
    <t>Tenologicos, Humanos</t>
  </si>
  <si>
    <t>1,1,5</t>
  </si>
  <si>
    <t>Comité convivencia</t>
  </si>
  <si>
    <t>Informe funcionamiento</t>
  </si>
  <si>
    <t>El informe se entregara mediante memorando</t>
  </si>
  <si>
    <t>1,1,6</t>
  </si>
  <si>
    <t>Plan de Capacitacion</t>
  </si>
  <si>
    <t>Plan de Capacitacion SST</t>
  </si>
  <si>
    <t>Humanos, Tecnologicos, Financieros</t>
  </si>
  <si>
    <t>1,1,7</t>
  </si>
  <si>
    <t>Induccion y Reinduccion SST</t>
  </si>
  <si>
    <t>1,1,8</t>
  </si>
  <si>
    <t>Responsables SST Curso 50 Horas</t>
  </si>
  <si>
    <t>Certificado Curso 50 Hrs</t>
  </si>
  <si>
    <t>EJECUTADO</t>
  </si>
  <si>
    <t>GESTION INTEGRAL</t>
  </si>
  <si>
    <t>1,2,1</t>
  </si>
  <si>
    <t>Socializacion politica</t>
  </si>
  <si>
    <t>responsabilidad</t>
  </si>
  <si>
    <t>capacitacion</t>
  </si>
  <si>
    <t>politica controles de matriz</t>
  </si>
  <si>
    <t>1,2,2</t>
  </si>
  <si>
    <t>Socializacion Objetivos</t>
  </si>
  <si>
    <t>1,2,3</t>
  </si>
  <si>
    <t>1,2,4</t>
  </si>
  <si>
    <t>Politicas</t>
  </si>
  <si>
    <t>Objetivos</t>
  </si>
  <si>
    <t>Rendicion de Cuentas</t>
  </si>
  <si>
    <t>Planeacion</t>
  </si>
  <si>
    <t>Rendicion de cuentas</t>
  </si>
  <si>
    <t>Informe Rendicion de Cuentas</t>
  </si>
  <si>
    <t>1,2,5</t>
  </si>
  <si>
    <t>Matriz Legal</t>
  </si>
  <si>
    <t>1,2,6</t>
  </si>
  <si>
    <t>Autoreporte SG-SST</t>
  </si>
  <si>
    <t>1,2,7</t>
  </si>
  <si>
    <t>Adquisiciones</t>
  </si>
  <si>
    <t>Socializacion de Matriz Elementos de Proteccion Personal</t>
  </si>
  <si>
    <t>1,2,8</t>
  </si>
  <si>
    <t>Manual de contratistas</t>
  </si>
  <si>
    <t>2,1,2</t>
  </si>
  <si>
    <t>2,1,1</t>
  </si>
  <si>
    <t>HACER SGSST</t>
  </si>
  <si>
    <t>GESTION DE LA SALUD</t>
  </si>
  <si>
    <t>Evaluacion Medica Ocupacional</t>
  </si>
  <si>
    <t>Base de Datos Informacion sociodemografica</t>
  </si>
  <si>
    <t>2,2,2</t>
  </si>
  <si>
    <t>SST, corredor, ARL, Caja compensacion</t>
  </si>
  <si>
    <t>2,2,3</t>
  </si>
  <si>
    <t>Profesiograma</t>
  </si>
  <si>
    <t>Informacion al medico perfiles del cargo</t>
  </si>
  <si>
    <t>2,2,4</t>
  </si>
  <si>
    <t>IPS, SST</t>
  </si>
  <si>
    <t>Realizacion de Examenes Medicos</t>
  </si>
  <si>
    <t>Informe cuatrimestral formato Autoreporte</t>
  </si>
  <si>
    <t>2,2,5</t>
  </si>
  <si>
    <t>Restricciones y Recomendaciones medicolaborales</t>
  </si>
  <si>
    <t>Seguimientos casos ocupacionales</t>
  </si>
  <si>
    <t>SST,ARL</t>
  </si>
  <si>
    <t>Estilos de Vida Saludable</t>
  </si>
  <si>
    <t>Politica de Alcohol</t>
  </si>
  <si>
    <t>2,1,3</t>
  </si>
  <si>
    <t>2,1,5</t>
  </si>
  <si>
    <t>2,1,6</t>
  </si>
  <si>
    <t>2,2,1</t>
  </si>
  <si>
    <t>Investigacion Accidentes y Enfermedades Laborales</t>
  </si>
  <si>
    <t>Reporte de Accidentes Laborales y Enfemedades Laborales</t>
  </si>
  <si>
    <t>Consolidado de AL y EL</t>
  </si>
  <si>
    <t>FURAT Y FUREL</t>
  </si>
  <si>
    <t>Informe investigacion</t>
  </si>
  <si>
    <t>Hojas de vida indicadores</t>
  </si>
  <si>
    <t>2,3,1</t>
  </si>
  <si>
    <t>2,3,2</t>
  </si>
  <si>
    <t>2,1,7</t>
  </si>
  <si>
    <t>2,1,8</t>
  </si>
  <si>
    <t>2,1,9</t>
  </si>
  <si>
    <t>2,1,10</t>
  </si>
  <si>
    <t>2,1,11</t>
  </si>
  <si>
    <t>GESTION DE PELIGROS</t>
  </si>
  <si>
    <t>Identificacion de peligros y evaluacion y valoracion de peligros</t>
  </si>
  <si>
    <t>Medicion de ruido</t>
  </si>
  <si>
    <t>Medicion de Iluminacion</t>
  </si>
  <si>
    <t>Actualizacion de Matriz de Peligros, listado de asistencia</t>
  </si>
  <si>
    <t>Estandares</t>
  </si>
  <si>
    <t>Inspecciones Planeadas</t>
  </si>
  <si>
    <t>Programa de inspecciones planeadas</t>
  </si>
  <si>
    <t>Inspecciones Planeadas de SST</t>
  </si>
  <si>
    <t>inspecciones planeadas</t>
  </si>
  <si>
    <t>Informe  Inspecciones</t>
  </si>
  <si>
    <t>Actividades Ludicas de Prevencion Riesgo Cardiovascular (Rumboterapia, Yoga, Aerobicos) Listas de Asistencia</t>
  </si>
  <si>
    <t>Listas de Asistencia Pausas Activas</t>
  </si>
  <si>
    <t>Actividades  de Promocion y Prevencion en la Salud</t>
  </si>
  <si>
    <t>Elementos de Protecion Personal</t>
  </si>
  <si>
    <t>Capactitacion en uso y mantenimiento de EPP</t>
  </si>
  <si>
    <t>Entrega de Elementos de Proteccion Personal</t>
  </si>
  <si>
    <t>Actualizar Plan de Emergencias</t>
  </si>
  <si>
    <t>Socializacion de plan de Emergencias</t>
  </si>
  <si>
    <t>Simulacro</t>
  </si>
  <si>
    <t>Prevencion y preparacion ante emergencias</t>
  </si>
  <si>
    <t>Bigada Emergencias</t>
  </si>
  <si>
    <t>VERIFICAR SGSST</t>
  </si>
  <si>
    <t>VERIFICACION DEL SGSST</t>
  </si>
  <si>
    <t>PLANEAR SGSST</t>
  </si>
  <si>
    <t>3,1,1</t>
  </si>
  <si>
    <t>Indicadores</t>
  </si>
  <si>
    <t>Auditoria</t>
  </si>
  <si>
    <t>3,1,2</t>
  </si>
  <si>
    <t>Informe auditoria</t>
  </si>
  <si>
    <t>3,1,3</t>
  </si>
  <si>
    <t>Revision por la Direcion</t>
  </si>
  <si>
    <t>Informe Revision por la direccion</t>
  </si>
  <si>
    <t>auditoria</t>
  </si>
  <si>
    <t>ACTUAR SGSST</t>
  </si>
  <si>
    <t>MEJORAMIENTO SGSST</t>
  </si>
  <si>
    <t>ACCIONES PREVENTIVAS Y CORRECTIVAS</t>
  </si>
  <si>
    <t>SEGURIDAD Y SALUD EN EL TRABAJO</t>
  </si>
  <si>
    <t>Contratacion</t>
  </si>
  <si>
    <t>Ausentismo</t>
  </si>
  <si>
    <t>Informe de Ausentismo</t>
  </si>
  <si>
    <t>4,1,1</t>
  </si>
  <si>
    <t>ACTIVIDAD NIVEL 1</t>
  </si>
  <si>
    <t>ACTIVIDAD NIVEL 2</t>
  </si>
  <si>
    <t>ACTIVIDAD NIVEL 3</t>
  </si>
  <si>
    <t>ACTIVIDAD NIVEL 4</t>
  </si>
  <si>
    <t>TITULO</t>
  </si>
  <si>
    <t>Elaboró;</t>
  </si>
  <si>
    <t xml:space="preserve">Aprobó; </t>
  </si>
  <si>
    <t>PORCENTAJE TOTAL CUMPLIMIENTO SST</t>
  </si>
  <si>
    <t>Dotacion Brigada</t>
  </si>
  <si>
    <t>SST, ARL</t>
  </si>
  <si>
    <t>Formulacion acciones preventicas y correctivas</t>
  </si>
  <si>
    <t>PLAN DE TRABAJO SG-SST 2020</t>
  </si>
  <si>
    <t xml:space="preserve"> Inducccion y reinduccion sg-sst - Infografías y Jornadas de Inducción</t>
  </si>
  <si>
    <t>La indicción se realizará de manera permanente</t>
  </si>
  <si>
    <t xml:space="preserve">El COPASST escogerá las fechas de reunión dentro del mes </t>
  </si>
  <si>
    <t>Infograma - Página UMNG</t>
  </si>
  <si>
    <t>Evaluacion  del SG-SST</t>
  </si>
  <si>
    <t>Informe de resultados</t>
  </si>
  <si>
    <t>Evaluación realizada por ARL</t>
  </si>
  <si>
    <t>La fecha esta sujeta al área de Gestión de Calidad y Planeación</t>
  </si>
  <si>
    <t xml:space="preserve">Se actualizará constantemente </t>
  </si>
  <si>
    <t>Actualizacion de Matriz Legal - Acta de evidencia</t>
  </si>
  <si>
    <t>Autoreportes Condiciones - Kawak</t>
  </si>
  <si>
    <t>Verificación constante de los reportes creados en Kawak</t>
  </si>
  <si>
    <t xml:space="preserve">Listado de asistencia, Evalucion, Directiva </t>
  </si>
  <si>
    <t>Semana SIG</t>
  </si>
  <si>
    <t>Las fechas se fijarán por parte de la oficina de calidad</t>
  </si>
  <si>
    <t>Actividades Programas de Higiene Ocupacional y Sistemas de Vigilancia Epidemiológica</t>
  </si>
  <si>
    <t>Las fechas y actividades se registran en las fichas de gestión de los programas</t>
  </si>
  <si>
    <t>Se Realizara pausas activas semanalmente</t>
  </si>
  <si>
    <t>P.E. Yoana Mireya Rojas Muñoz</t>
  </si>
  <si>
    <t>Responsable Sistema de Gestión de Seguridad y Salud en el Trabajo</t>
  </si>
  <si>
    <t>Revisó:</t>
  </si>
  <si>
    <t>Cr (RA) Armando José Pinzón Rengifo</t>
  </si>
  <si>
    <t>Jefe Oficina Protección al Patrimonio</t>
  </si>
  <si>
    <t xml:space="preserve">Vicerrector General </t>
  </si>
  <si>
    <t>Universidad Militar Nueva Granada</t>
  </si>
  <si>
    <t>BG (RA) Luis Fernándo Puentes Torres Ph.D</t>
  </si>
  <si>
    <t>Rector</t>
  </si>
  <si>
    <t>BG (RA) Alfonso Vaca Torres</t>
  </si>
  <si>
    <t>Exámenes médicos ocupacionales</t>
  </si>
  <si>
    <t>Mensualmente se realizaran avances hasta la entrega final en el mes de abril</t>
  </si>
  <si>
    <t>Seguimientos constantes por médico laboral</t>
  </si>
  <si>
    <t>Talleres / Listas de Asistencia</t>
  </si>
  <si>
    <t>Actualización Hojas de Vida Indicadores</t>
  </si>
  <si>
    <t>Informe</t>
  </si>
  <si>
    <t>Se realiza mes vencido</t>
  </si>
  <si>
    <t>Mediciones Ambientales</t>
  </si>
  <si>
    <t xml:space="preserve">Proveedor </t>
  </si>
  <si>
    <t xml:space="preserve"> Se Fija fecha  con Proveedor</t>
  </si>
  <si>
    <t>Actualización estándares de seguridad</t>
  </si>
  <si>
    <t>Fechas de acuerdo a fichas de gestión</t>
  </si>
  <si>
    <t>Fechas de acuerdo a disponibilidad del COPASST</t>
  </si>
  <si>
    <t>Se realizan entregas continuas de EPP´S</t>
  </si>
  <si>
    <t>Actualización Planos de Ubicación Emergencias</t>
  </si>
  <si>
    <t>La fecha la establece el IDIGER</t>
  </si>
  <si>
    <t>Fortalecimiento  Brigada</t>
  </si>
  <si>
    <t>Capacitación Campamento Brigada Avanzada</t>
  </si>
  <si>
    <t>Formulación de indicadores de estructura, proceso y resultado</t>
  </si>
  <si>
    <t>Fecha sujeta al plan de auditoria vigencia 2020</t>
  </si>
  <si>
    <t>Fecha sujeta a la alta Dirección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</si>
</sst>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Verdana"/>
      <family val="2"/>
    </font>
    <font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Arial"/>
      <family val="2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7" borderId="0" xfId="0" applyFont="1" applyFill="1" applyBorder="1" applyAlignment="1">
      <alignment vertical="center" wrapText="1"/>
    </xf>
    <xf numFmtId="0" fontId="9" fillId="7" borderId="27" xfId="0" applyFont="1" applyFill="1" applyBorder="1" applyAlignment="1">
      <alignment vertical="center" wrapText="1"/>
    </xf>
    <xf numFmtId="0" fontId="9" fillId="7" borderId="44" xfId="0" applyFont="1" applyFill="1" applyBorder="1" applyAlignment="1">
      <alignment vertical="center" wrapText="1"/>
    </xf>
    <xf numFmtId="0" fontId="9" fillId="7" borderId="18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9" fontId="10" fillId="0" borderId="10" xfId="2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9" fontId="10" fillId="0" borderId="15" xfId="2" applyFont="1" applyBorder="1" applyAlignment="1">
      <alignment horizontal="center" vertical="center" wrapText="1"/>
    </xf>
    <xf numFmtId="10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0" fontId="10" fillId="0" borderId="16" xfId="2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0" fontId="10" fillId="0" borderId="6" xfId="2" applyNumberFormat="1" applyFont="1" applyBorder="1" applyAlignment="1">
      <alignment horizontal="center" vertical="center"/>
    </xf>
    <xf numFmtId="0" fontId="10" fillId="0" borderId="6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10" fontId="10" fillId="0" borderId="10" xfId="2" applyNumberFormat="1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9" fontId="10" fillId="0" borderId="15" xfId="0" applyNumberFormat="1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wrapText="1"/>
    </xf>
    <xf numFmtId="0" fontId="10" fillId="0" borderId="35" xfId="0" applyFont="1" applyBorder="1"/>
    <xf numFmtId="0" fontId="10" fillId="0" borderId="6" xfId="0" applyFont="1" applyBorder="1" applyAlignment="1">
      <alignment horizontal="center" wrapText="1"/>
    </xf>
    <xf numFmtId="0" fontId="10" fillId="0" borderId="25" xfId="0" applyFont="1" applyBorder="1"/>
    <xf numFmtId="0" fontId="10" fillId="3" borderId="6" xfId="0" applyFont="1" applyFill="1" applyBorder="1"/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Border="1"/>
    <xf numFmtId="0" fontId="12" fillId="2" borderId="19" xfId="0" applyFont="1" applyFill="1" applyBorder="1" applyAlignment="1">
      <alignment horizontal="center" vertical="center"/>
    </xf>
    <xf numFmtId="165" fontId="10" fillId="0" borderId="6" xfId="2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9" fontId="10" fillId="0" borderId="6" xfId="2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9" fontId="10" fillId="0" borderId="16" xfId="2" applyNumberFormat="1" applyFont="1" applyBorder="1" applyAlignment="1">
      <alignment horizontal="center" vertical="center"/>
    </xf>
    <xf numFmtId="165" fontId="10" fillId="0" borderId="6" xfId="2" applyNumberFormat="1" applyFont="1" applyBorder="1" applyAlignment="1">
      <alignment horizontal="center"/>
    </xf>
    <xf numFmtId="165" fontId="10" fillId="0" borderId="10" xfId="2" applyNumberFormat="1" applyFont="1" applyBorder="1" applyAlignment="1">
      <alignment horizontal="center"/>
    </xf>
    <xf numFmtId="10" fontId="10" fillId="0" borderId="36" xfId="2" applyNumberFormat="1" applyFont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9" fontId="10" fillId="0" borderId="32" xfId="2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9" fontId="10" fillId="0" borderId="10" xfId="2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0" fillId="0" borderId="0" xfId="0" applyFont="1" applyAlignment="1">
      <alignment horizontal="center" vertical="center" textRotation="90"/>
    </xf>
    <xf numFmtId="0" fontId="12" fillId="4" borderId="32" xfId="0" applyFont="1" applyFill="1" applyBorder="1" applyAlignment="1">
      <alignment horizontal="center" vertical="center" textRotation="90"/>
    </xf>
    <xf numFmtId="0" fontId="12" fillId="5" borderId="32" xfId="0" applyFont="1" applyFill="1" applyBorder="1" applyAlignment="1">
      <alignment horizontal="center" vertical="center" textRotation="90"/>
    </xf>
    <xf numFmtId="0" fontId="12" fillId="2" borderId="46" xfId="0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center" vertical="center" textRotation="90"/>
    </xf>
    <xf numFmtId="0" fontId="12" fillId="5" borderId="47" xfId="0" applyFont="1" applyFill="1" applyBorder="1" applyAlignment="1">
      <alignment horizontal="center" vertical="center" textRotation="90"/>
    </xf>
    <xf numFmtId="0" fontId="12" fillId="2" borderId="32" xfId="0" applyFont="1" applyFill="1" applyBorder="1" applyAlignment="1">
      <alignment horizontal="center" vertical="center" textRotation="90"/>
    </xf>
    <xf numFmtId="0" fontId="10" fillId="0" borderId="0" xfId="0" applyFont="1" applyAlignment="1">
      <alignment textRotation="90"/>
    </xf>
    <xf numFmtId="0" fontId="10" fillId="0" borderId="6" xfId="0" applyFont="1" applyFill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2" fillId="5" borderId="32" xfId="0" applyFont="1" applyFill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 textRotation="90" wrapText="1"/>
    </xf>
    <xf numFmtId="0" fontId="12" fillId="5" borderId="47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textRotation="90"/>
    </xf>
    <xf numFmtId="0" fontId="16" fillId="4" borderId="32" xfId="0" applyFont="1" applyFill="1" applyBorder="1" applyAlignment="1">
      <alignment horizontal="center" vertical="center" textRotation="90"/>
    </xf>
    <xf numFmtId="0" fontId="10" fillId="0" borderId="16" xfId="0" applyFont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 textRotation="90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textRotation="90" wrapText="1"/>
    </xf>
    <xf numFmtId="10" fontId="10" fillId="0" borderId="30" xfId="2" applyNumberFormat="1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30" xfId="0" applyFont="1" applyBorder="1" applyAlignment="1">
      <alignment horizontal="center"/>
    </xf>
    <xf numFmtId="9" fontId="10" fillId="0" borderId="47" xfId="2" applyNumberFormat="1" applyFont="1" applyBorder="1" applyAlignment="1">
      <alignment horizontal="center" vertical="center"/>
    </xf>
    <xf numFmtId="17" fontId="10" fillId="3" borderId="6" xfId="1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 wrapText="1"/>
    </xf>
    <xf numFmtId="9" fontId="6" fillId="0" borderId="20" xfId="2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30" xfId="0" applyFont="1" applyBorder="1"/>
    <xf numFmtId="165" fontId="10" fillId="0" borderId="30" xfId="2" applyNumberFormat="1" applyFont="1" applyBorder="1" applyAlignment="1">
      <alignment horizontal="center" vertical="center"/>
    </xf>
    <xf numFmtId="9" fontId="10" fillId="0" borderId="32" xfId="2" applyNumberFormat="1" applyFont="1" applyBorder="1" applyAlignment="1">
      <alignment horizontal="center" vertical="center"/>
    </xf>
    <xf numFmtId="10" fontId="10" fillId="0" borderId="32" xfId="2" applyNumberFormat="1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9" fontId="10" fillId="0" borderId="55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9" fontId="10" fillId="0" borderId="28" xfId="2" applyNumberFormat="1" applyFont="1" applyBorder="1" applyAlignment="1">
      <alignment horizontal="center" vertical="center"/>
    </xf>
    <xf numFmtId="9" fontId="10" fillId="0" borderId="50" xfId="2" applyNumberFormat="1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42" xfId="0" applyFont="1" applyFill="1" applyBorder="1" applyAlignment="1">
      <alignment horizontal="left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left" vertical="center" wrapText="1"/>
    </xf>
    <xf numFmtId="0" fontId="8" fillId="7" borderId="40" xfId="0" applyFont="1" applyFill="1" applyBorder="1" applyAlignment="1">
      <alignment horizontal="left" vertical="center" wrapText="1"/>
    </xf>
    <xf numFmtId="0" fontId="8" fillId="7" borderId="43" xfId="0" applyFont="1" applyFill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7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5" xfId="0" applyFont="1" applyFill="1" applyBorder="1" applyAlignment="1">
      <alignment horizontal="center" vertical="center" textRotation="90" wrapText="1"/>
    </xf>
    <xf numFmtId="0" fontId="10" fillId="0" borderId="16" xfId="0" applyFont="1" applyFill="1" applyBorder="1" applyAlignment="1">
      <alignment horizontal="center" vertical="center" textRotation="90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35" xfId="0" applyFont="1" applyBorder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6" xfId="0" applyFont="1" applyFill="1" applyBorder="1"/>
    <xf numFmtId="0" fontId="10" fillId="8" borderId="6" xfId="0" applyFont="1" applyFill="1" applyBorder="1"/>
    <xf numFmtId="0" fontId="10" fillId="8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/>
    <xf numFmtId="0" fontId="10" fillId="8" borderId="3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1251858</xdr:colOff>
      <xdr:row>1</xdr:row>
      <xdr:rowOff>81643</xdr:rowOff>
    </xdr:from>
    <xdr:to>
      <xdr:col>2</xdr:col>
      <xdr:colOff>2952750</xdr:colOff>
      <xdr:row>5</xdr:row>
      <xdr:rowOff>117428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08" y="285750"/>
          <a:ext cx="1700892" cy="85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2"/>
  <sheetViews>
    <sheetView tabSelected="1" view="pageBreakPreview" topLeftCell="B1" zoomScale="70" zoomScaleNormal="70" zoomScaleSheetLayoutView="70" workbookViewId="0">
      <selection activeCell="B89" sqref="B89"/>
    </sheetView>
  </sheetViews>
  <sheetFormatPr baseColWidth="10" defaultRowHeight="15" x14ac:dyDescent="0.25"/>
  <cols>
    <col min="1" max="1" width="3.42578125" customWidth="1"/>
    <col min="2" max="2" width="9.42578125" style="10" bestFit="1" customWidth="1"/>
    <col min="3" max="3" width="68.7109375" customWidth="1"/>
    <col min="4" max="4" width="14.28515625" style="122" customWidth="1"/>
    <col min="5" max="5" width="21.85546875" bestFit="1" customWidth="1"/>
    <col min="6" max="6" width="11.140625" style="105" bestFit="1" customWidth="1"/>
    <col min="7" max="7" width="59.28515625" customWidth="1"/>
    <col min="8" max="8" width="21.42578125" style="6" customWidth="1"/>
    <col min="9" max="10" width="7.28515625" bestFit="1" customWidth="1"/>
    <col min="11" max="11" width="9.42578125" customWidth="1"/>
    <col min="12" max="12" width="7.7109375" bestFit="1" customWidth="1"/>
    <col min="13" max="13" width="10" customWidth="1"/>
    <col min="14" max="14" width="7.28515625" bestFit="1" customWidth="1"/>
    <col min="15" max="15" width="7" bestFit="1" customWidth="1"/>
    <col min="16" max="16" width="9.28515625" style="4" customWidth="1"/>
    <col min="17" max="17" width="7.5703125" bestFit="1" customWidth="1"/>
    <col min="18" max="18" width="9.140625" customWidth="1"/>
    <col min="19" max="19" width="8" bestFit="1" customWidth="1"/>
    <col min="20" max="20" width="8.85546875" customWidth="1"/>
    <col min="21" max="21" width="62.85546875" bestFit="1" customWidth="1"/>
    <col min="22" max="22" width="6.42578125" customWidth="1"/>
  </cols>
  <sheetData>
    <row r="1" spans="2:21" ht="15.75" thickBot="1" x14ac:dyDescent="0.3"/>
    <row r="2" spans="2:21" ht="15" customHeight="1" thickBot="1" x14ac:dyDescent="0.3"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4"/>
    </row>
    <row r="3" spans="2:21" ht="18.75" customHeight="1" thickTop="1" x14ac:dyDescent="0.25">
      <c r="B3" s="13"/>
      <c r="C3" s="12"/>
      <c r="D3" s="231" t="s">
        <v>162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3"/>
    </row>
    <row r="4" spans="2:21" ht="15" customHeight="1" x14ac:dyDescent="0.25">
      <c r="B4" s="13"/>
      <c r="C4" s="12"/>
      <c r="D4" s="225" t="s">
        <v>169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</row>
    <row r="5" spans="2:21" ht="15" customHeight="1" x14ac:dyDescent="0.25">
      <c r="B5" s="13"/>
      <c r="C5" s="12"/>
      <c r="D5" s="225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7"/>
    </row>
    <row r="6" spans="2:21" ht="15.75" customHeight="1" thickBot="1" x14ac:dyDescent="0.3">
      <c r="B6" s="14"/>
      <c r="C6" s="15"/>
      <c r="D6" s="228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30"/>
    </row>
    <row r="7" spans="2:21" ht="10.5" customHeight="1" thickBot="1" x14ac:dyDescent="0.3"/>
    <row r="8" spans="2:21" s="5" customFormat="1" ht="21.75" thickBot="1" x14ac:dyDescent="0.3">
      <c r="B8" s="123"/>
      <c r="C8" s="16"/>
      <c r="D8" s="116"/>
      <c r="E8" s="16"/>
      <c r="F8" s="106"/>
      <c r="G8" s="16"/>
      <c r="H8" s="20"/>
      <c r="I8" s="252" t="s">
        <v>6</v>
      </c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4"/>
      <c r="U8" s="16"/>
    </row>
    <row r="9" spans="2:21" s="5" customFormat="1" ht="32.25" thickBot="1" x14ac:dyDescent="0.3">
      <c r="B9" s="257" t="s">
        <v>153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9"/>
    </row>
    <row r="10" spans="2:21" s="10" customFormat="1" ht="75.75" x14ac:dyDescent="0.25">
      <c r="B10" s="21" t="s">
        <v>0</v>
      </c>
      <c r="C10" s="260" t="s">
        <v>1</v>
      </c>
      <c r="D10" s="261"/>
      <c r="E10" s="22" t="s">
        <v>3</v>
      </c>
      <c r="F10" s="129" t="s">
        <v>52</v>
      </c>
      <c r="G10" s="182" t="s">
        <v>4</v>
      </c>
      <c r="H10" s="185" t="s">
        <v>5</v>
      </c>
      <c r="I10" s="179" t="s">
        <v>7</v>
      </c>
      <c r="J10" s="179" t="s">
        <v>8</v>
      </c>
      <c r="K10" s="179" t="s">
        <v>9</v>
      </c>
      <c r="L10" s="179" t="s">
        <v>10</v>
      </c>
      <c r="M10" s="179" t="s">
        <v>11</v>
      </c>
      <c r="N10" s="179" t="s">
        <v>12</v>
      </c>
      <c r="O10" s="179" t="s">
        <v>13</v>
      </c>
      <c r="P10" s="179" t="s">
        <v>14</v>
      </c>
      <c r="Q10" s="179" t="s">
        <v>15</v>
      </c>
      <c r="R10" s="179" t="s">
        <v>16</v>
      </c>
      <c r="S10" s="179" t="s">
        <v>17</v>
      </c>
      <c r="T10" s="179" t="s">
        <v>18</v>
      </c>
      <c r="U10" s="176" t="s">
        <v>19</v>
      </c>
    </row>
    <row r="11" spans="2:21" s="5" customFormat="1" ht="21.75" thickBot="1" x14ac:dyDescent="0.3">
      <c r="B11" s="124">
        <v>1</v>
      </c>
      <c r="C11" s="194" t="s">
        <v>140</v>
      </c>
      <c r="D11" s="263"/>
      <c r="E11" s="26">
        <v>0.25</v>
      </c>
      <c r="F11" s="160">
        <f>F13+F24</f>
        <v>0</v>
      </c>
      <c r="G11" s="183"/>
      <c r="H11" s="186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77"/>
    </row>
    <row r="12" spans="2:21" s="10" customFormat="1" ht="76.5" thickBot="1" x14ac:dyDescent="0.3">
      <c r="B12" s="241" t="s">
        <v>158</v>
      </c>
      <c r="C12" s="242"/>
      <c r="D12" s="262"/>
      <c r="E12" s="29" t="s">
        <v>3</v>
      </c>
      <c r="F12" s="130" t="s">
        <v>52</v>
      </c>
      <c r="G12" s="183"/>
      <c r="H12" s="186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77"/>
    </row>
    <row r="13" spans="2:21" s="5" customFormat="1" ht="21.75" thickBot="1" x14ac:dyDescent="0.3">
      <c r="B13" s="125">
        <v>1.1000000000000001</v>
      </c>
      <c r="C13" s="234" t="s">
        <v>5</v>
      </c>
      <c r="D13" s="235"/>
      <c r="E13" s="33">
        <v>0.1</v>
      </c>
      <c r="F13" s="58">
        <f>SUM(F15:F22)</f>
        <v>0</v>
      </c>
      <c r="G13" s="183"/>
      <c r="H13" s="186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77"/>
    </row>
    <row r="14" spans="2:21" s="10" customFormat="1" ht="105" customHeight="1" thickBot="1" x14ac:dyDescent="0.3">
      <c r="B14" s="255" t="s">
        <v>21</v>
      </c>
      <c r="C14" s="256"/>
      <c r="D14" s="118" t="s">
        <v>2</v>
      </c>
      <c r="E14" s="36" t="s">
        <v>3</v>
      </c>
      <c r="F14" s="108" t="s">
        <v>52</v>
      </c>
      <c r="G14" s="184"/>
      <c r="H14" s="187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78"/>
    </row>
    <row r="15" spans="2:21" s="5" customFormat="1" ht="63" x14ac:dyDescent="0.25">
      <c r="B15" s="126" t="s">
        <v>22</v>
      </c>
      <c r="C15" s="68" t="s">
        <v>23</v>
      </c>
      <c r="D15" s="119" t="s">
        <v>24</v>
      </c>
      <c r="E15" s="38">
        <f>$E$13/8</f>
        <v>1.2500000000000001E-2</v>
      </c>
      <c r="F15" s="38"/>
      <c r="G15" s="39" t="s">
        <v>170</v>
      </c>
      <c r="H15" s="39" t="s">
        <v>25</v>
      </c>
      <c r="I15" s="68"/>
      <c r="J15" s="40">
        <v>21</v>
      </c>
      <c r="K15" s="271">
        <v>20</v>
      </c>
      <c r="L15" s="271">
        <v>24</v>
      </c>
      <c r="M15" s="271">
        <v>22</v>
      </c>
      <c r="N15" s="271">
        <v>26</v>
      </c>
      <c r="O15" s="271">
        <v>24</v>
      </c>
      <c r="P15" s="271">
        <v>21</v>
      </c>
      <c r="Q15" s="271">
        <v>25</v>
      </c>
      <c r="R15" s="271">
        <v>23</v>
      </c>
      <c r="S15" s="271">
        <v>20</v>
      </c>
      <c r="T15" s="68"/>
      <c r="U15" s="168" t="s">
        <v>171</v>
      </c>
    </row>
    <row r="16" spans="2:21" ht="29.25" x14ac:dyDescent="0.35">
      <c r="B16" s="127" t="s">
        <v>26</v>
      </c>
      <c r="C16" s="76" t="s">
        <v>27</v>
      </c>
      <c r="D16" s="115" t="s">
        <v>24</v>
      </c>
      <c r="E16" s="42">
        <f t="shared" ref="E16:E22" si="0">$E$13/8</f>
        <v>1.2500000000000001E-2</v>
      </c>
      <c r="F16" s="38"/>
      <c r="G16" s="44" t="s">
        <v>28</v>
      </c>
      <c r="H16" s="45" t="s">
        <v>29</v>
      </c>
      <c r="I16" s="46">
        <v>24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48"/>
    </row>
    <row r="17" spans="2:21" ht="63" x14ac:dyDescent="0.35">
      <c r="B17" s="127" t="s">
        <v>30</v>
      </c>
      <c r="C17" s="76" t="s">
        <v>31</v>
      </c>
      <c r="D17" s="115" t="s">
        <v>24</v>
      </c>
      <c r="E17" s="42">
        <f t="shared" si="0"/>
        <v>1.2500000000000001E-2</v>
      </c>
      <c r="F17" s="38"/>
      <c r="G17" s="44" t="s">
        <v>32</v>
      </c>
      <c r="H17" s="45" t="s">
        <v>33</v>
      </c>
      <c r="I17" s="46">
        <v>31</v>
      </c>
      <c r="J17" s="46">
        <v>28</v>
      </c>
      <c r="K17" s="46">
        <v>31</v>
      </c>
      <c r="L17" s="46">
        <v>30</v>
      </c>
      <c r="M17" s="46">
        <v>30</v>
      </c>
      <c r="N17" s="46">
        <v>30</v>
      </c>
      <c r="O17" s="46">
        <v>31</v>
      </c>
      <c r="P17" s="46">
        <v>31</v>
      </c>
      <c r="Q17" s="46">
        <v>30</v>
      </c>
      <c r="R17" s="46">
        <v>30</v>
      </c>
      <c r="S17" s="46">
        <v>30</v>
      </c>
      <c r="T17" s="46">
        <v>31</v>
      </c>
      <c r="U17" s="51" t="s">
        <v>172</v>
      </c>
    </row>
    <row r="18" spans="2:21" ht="42" x14ac:dyDescent="0.35">
      <c r="B18" s="127" t="s">
        <v>34</v>
      </c>
      <c r="C18" s="76" t="s">
        <v>35</v>
      </c>
      <c r="D18" s="114" t="s">
        <v>36</v>
      </c>
      <c r="E18" s="42">
        <f t="shared" si="0"/>
        <v>1.2500000000000001E-2</v>
      </c>
      <c r="F18" s="38"/>
      <c r="G18" s="44" t="s">
        <v>37</v>
      </c>
      <c r="H18" s="45" t="s">
        <v>38</v>
      </c>
      <c r="I18" s="76"/>
      <c r="J18" s="76"/>
      <c r="K18" s="46">
        <v>31</v>
      </c>
      <c r="L18" s="76"/>
      <c r="M18" s="76"/>
      <c r="N18" s="46">
        <v>30</v>
      </c>
      <c r="O18" s="76"/>
      <c r="P18" s="76"/>
      <c r="Q18" s="46">
        <v>30</v>
      </c>
      <c r="R18" s="76"/>
      <c r="S18" s="76"/>
      <c r="T18" s="76"/>
      <c r="U18" s="48"/>
    </row>
    <row r="19" spans="2:21" ht="42" x14ac:dyDescent="0.35">
      <c r="B19" s="127" t="s">
        <v>39</v>
      </c>
      <c r="C19" s="76" t="s">
        <v>40</v>
      </c>
      <c r="D19" s="115" t="s">
        <v>24</v>
      </c>
      <c r="E19" s="42">
        <f t="shared" si="0"/>
        <v>1.2500000000000001E-2</v>
      </c>
      <c r="F19" s="38"/>
      <c r="G19" s="44" t="s">
        <v>41</v>
      </c>
      <c r="H19" s="45" t="s">
        <v>29</v>
      </c>
      <c r="I19" s="76"/>
      <c r="J19" s="76"/>
      <c r="K19" s="46">
        <v>31</v>
      </c>
      <c r="L19" s="76"/>
      <c r="M19" s="76"/>
      <c r="N19" s="46">
        <v>30</v>
      </c>
      <c r="O19" s="76"/>
      <c r="P19" s="76"/>
      <c r="Q19" s="46">
        <v>30</v>
      </c>
      <c r="R19" s="76"/>
      <c r="S19" s="76"/>
      <c r="T19" s="46">
        <v>31</v>
      </c>
      <c r="U19" s="51" t="s">
        <v>42</v>
      </c>
    </row>
    <row r="20" spans="2:21" ht="63" x14ac:dyDescent="0.35">
      <c r="B20" s="127" t="s">
        <v>43</v>
      </c>
      <c r="C20" s="76" t="s">
        <v>44</v>
      </c>
      <c r="D20" s="115" t="s">
        <v>24</v>
      </c>
      <c r="E20" s="42">
        <f t="shared" si="0"/>
        <v>1.2500000000000001E-2</v>
      </c>
      <c r="F20" s="38"/>
      <c r="G20" s="44" t="s">
        <v>45</v>
      </c>
      <c r="H20" s="45" t="s">
        <v>46</v>
      </c>
      <c r="I20" s="46">
        <v>28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48"/>
    </row>
    <row r="21" spans="2:21" ht="38.25" customHeight="1" x14ac:dyDescent="0.25">
      <c r="B21" s="127" t="s">
        <v>47</v>
      </c>
      <c r="C21" s="76" t="s">
        <v>48</v>
      </c>
      <c r="D21" s="115" t="s">
        <v>24</v>
      </c>
      <c r="E21" s="42">
        <f t="shared" si="0"/>
        <v>1.2500000000000001E-2</v>
      </c>
      <c r="F21" s="38"/>
      <c r="G21" s="44" t="s">
        <v>182</v>
      </c>
      <c r="H21" s="45" t="s">
        <v>46</v>
      </c>
      <c r="I21" s="76"/>
      <c r="J21" s="40">
        <v>21</v>
      </c>
      <c r="K21" s="271">
        <v>20</v>
      </c>
      <c r="L21" s="271">
        <v>24</v>
      </c>
      <c r="M21" s="271">
        <v>22</v>
      </c>
      <c r="N21" s="271">
        <v>26</v>
      </c>
      <c r="O21" s="271">
        <v>24</v>
      </c>
      <c r="P21" s="271">
        <v>21</v>
      </c>
      <c r="Q21" s="271">
        <v>25</v>
      </c>
      <c r="R21" s="271">
        <v>23</v>
      </c>
      <c r="S21" s="271">
        <v>20</v>
      </c>
      <c r="T21" s="166"/>
      <c r="U21" s="168" t="s">
        <v>171</v>
      </c>
    </row>
    <row r="22" spans="2:21" ht="42.75" thickBot="1" x14ac:dyDescent="0.4">
      <c r="B22" s="124" t="s">
        <v>49</v>
      </c>
      <c r="C22" s="65" t="s">
        <v>50</v>
      </c>
      <c r="D22" s="117" t="s">
        <v>36</v>
      </c>
      <c r="E22" s="52">
        <f t="shared" si="0"/>
        <v>1.2500000000000001E-2</v>
      </c>
      <c r="F22" s="38"/>
      <c r="G22" s="27" t="s">
        <v>51</v>
      </c>
      <c r="H22" s="54" t="s">
        <v>33</v>
      </c>
      <c r="I22" s="65"/>
      <c r="J22" s="65"/>
      <c r="K22" s="65"/>
      <c r="L22" s="65"/>
      <c r="M22" s="65"/>
      <c r="N22" s="56">
        <v>26</v>
      </c>
      <c r="O22" s="65"/>
      <c r="P22" s="65"/>
      <c r="Q22" s="65"/>
      <c r="R22" s="65"/>
      <c r="S22" s="65"/>
      <c r="T22" s="65"/>
      <c r="U22" s="57"/>
    </row>
    <row r="23" spans="2:21" s="11" customFormat="1" ht="114" customHeight="1" thickBot="1" x14ac:dyDescent="0.3">
      <c r="B23" s="241" t="s">
        <v>158</v>
      </c>
      <c r="C23" s="242"/>
      <c r="D23" s="262"/>
      <c r="E23" s="29" t="s">
        <v>3</v>
      </c>
      <c r="F23" s="107" t="s">
        <v>52</v>
      </c>
      <c r="G23" s="170" t="s">
        <v>4</v>
      </c>
      <c r="H23" s="173" t="s">
        <v>5</v>
      </c>
      <c r="I23" s="179" t="s">
        <v>7</v>
      </c>
      <c r="J23" s="179" t="s">
        <v>8</v>
      </c>
      <c r="K23" s="179" t="s">
        <v>9</v>
      </c>
      <c r="L23" s="179" t="s">
        <v>10</v>
      </c>
      <c r="M23" s="179" t="s">
        <v>11</v>
      </c>
      <c r="N23" s="179" t="s">
        <v>12</v>
      </c>
      <c r="O23" s="179" t="s">
        <v>13</v>
      </c>
      <c r="P23" s="179" t="s">
        <v>14</v>
      </c>
      <c r="Q23" s="179" t="s">
        <v>15</v>
      </c>
      <c r="R23" s="179" t="s">
        <v>16</v>
      </c>
      <c r="S23" s="179" t="s">
        <v>17</v>
      </c>
      <c r="T23" s="179" t="s">
        <v>18</v>
      </c>
      <c r="U23" s="176" t="s">
        <v>19</v>
      </c>
    </row>
    <row r="24" spans="2:21" ht="21.75" thickBot="1" x14ac:dyDescent="0.3">
      <c r="B24" s="125">
        <v>1.2</v>
      </c>
      <c r="C24" s="234" t="s">
        <v>53</v>
      </c>
      <c r="D24" s="235"/>
      <c r="E24" s="33">
        <v>0.15</v>
      </c>
      <c r="F24" s="58">
        <f>SUM(F26:F34)</f>
        <v>0</v>
      </c>
      <c r="G24" s="171"/>
      <c r="H24" s="174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77"/>
    </row>
    <row r="25" spans="2:21" s="11" customFormat="1" ht="115.5" customHeight="1" thickBot="1" x14ac:dyDescent="0.3">
      <c r="B25" s="255" t="s">
        <v>21</v>
      </c>
      <c r="C25" s="256"/>
      <c r="D25" s="118" t="s">
        <v>2</v>
      </c>
      <c r="E25" s="36" t="s">
        <v>3</v>
      </c>
      <c r="F25" s="108" t="s">
        <v>52</v>
      </c>
      <c r="G25" s="172"/>
      <c r="H25" s="175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78"/>
    </row>
    <row r="26" spans="2:21" ht="42" x14ac:dyDescent="0.35">
      <c r="B26" s="126" t="s">
        <v>54</v>
      </c>
      <c r="C26" s="67" t="s">
        <v>63</v>
      </c>
      <c r="D26" s="119" t="s">
        <v>24</v>
      </c>
      <c r="E26" s="38">
        <f>$E$24/9</f>
        <v>1.6666666666666666E-2</v>
      </c>
      <c r="F26" s="38"/>
      <c r="G26" s="39" t="s">
        <v>55</v>
      </c>
      <c r="H26" s="60" t="s">
        <v>33</v>
      </c>
      <c r="I26" s="131"/>
      <c r="J26" s="40">
        <v>21</v>
      </c>
      <c r="K26" s="131"/>
      <c r="L26" s="131"/>
      <c r="M26" s="131"/>
      <c r="N26" s="131"/>
      <c r="O26" s="131"/>
      <c r="P26" s="68"/>
      <c r="Q26" s="131"/>
      <c r="R26" s="131"/>
      <c r="S26" s="131"/>
      <c r="T26" s="131"/>
      <c r="U26" s="61" t="s">
        <v>173</v>
      </c>
    </row>
    <row r="27" spans="2:21" ht="42" x14ac:dyDescent="0.35">
      <c r="B27" s="127" t="s">
        <v>59</v>
      </c>
      <c r="C27" s="75" t="s">
        <v>64</v>
      </c>
      <c r="D27" s="115" t="s">
        <v>24</v>
      </c>
      <c r="E27" s="42">
        <f t="shared" ref="E27:E34" si="1">$E$24/9</f>
        <v>1.6666666666666666E-2</v>
      </c>
      <c r="F27" s="38"/>
      <c r="G27" s="44" t="s">
        <v>60</v>
      </c>
      <c r="H27" s="62" t="s">
        <v>33</v>
      </c>
      <c r="I27" s="74"/>
      <c r="J27" s="46">
        <v>21</v>
      </c>
      <c r="K27" s="74"/>
      <c r="L27" s="74"/>
      <c r="M27" s="74"/>
      <c r="N27" s="74"/>
      <c r="O27" s="74"/>
      <c r="P27" s="76"/>
      <c r="Q27" s="74"/>
      <c r="R27" s="74"/>
      <c r="S27" s="74"/>
      <c r="T27" s="74"/>
      <c r="U27" s="274" t="s">
        <v>173</v>
      </c>
    </row>
    <row r="28" spans="2:21" ht="42" x14ac:dyDescent="0.35">
      <c r="B28" s="127" t="s">
        <v>61</v>
      </c>
      <c r="C28" s="75" t="s">
        <v>174</v>
      </c>
      <c r="D28" s="115" t="s">
        <v>24</v>
      </c>
      <c r="E28" s="42">
        <f t="shared" si="1"/>
        <v>1.6666666666666666E-2</v>
      </c>
      <c r="F28" s="38"/>
      <c r="G28" s="44" t="s">
        <v>175</v>
      </c>
      <c r="H28" s="62" t="s">
        <v>33</v>
      </c>
      <c r="I28" s="46">
        <v>17</v>
      </c>
      <c r="J28" s="74"/>
      <c r="K28" s="74"/>
      <c r="L28" s="74"/>
      <c r="M28" s="74"/>
      <c r="N28" s="74"/>
      <c r="O28" s="74"/>
      <c r="P28" s="76"/>
      <c r="Q28" s="74"/>
      <c r="R28" s="74"/>
      <c r="S28" s="74"/>
      <c r="T28" s="74"/>
      <c r="U28" s="51" t="s">
        <v>176</v>
      </c>
    </row>
    <row r="29" spans="2:21" ht="78" customHeight="1" x14ac:dyDescent="0.25">
      <c r="B29" s="127" t="s">
        <v>62</v>
      </c>
      <c r="C29" s="75" t="s">
        <v>65</v>
      </c>
      <c r="D29" s="133" t="s">
        <v>66</v>
      </c>
      <c r="E29" s="42">
        <f t="shared" si="1"/>
        <v>1.6666666666666666E-2</v>
      </c>
      <c r="F29" s="38"/>
      <c r="G29" s="44" t="s">
        <v>68</v>
      </c>
      <c r="H29" s="44" t="s">
        <v>33</v>
      </c>
      <c r="I29" s="75"/>
      <c r="J29" s="74"/>
      <c r="K29" s="74"/>
      <c r="L29" s="273"/>
      <c r="M29" s="273"/>
      <c r="N29" s="74"/>
      <c r="O29" s="74"/>
      <c r="P29" s="76"/>
      <c r="Q29" s="74"/>
      <c r="R29" s="74"/>
      <c r="S29" s="74"/>
      <c r="T29" s="74"/>
      <c r="U29" s="66" t="s">
        <v>177</v>
      </c>
    </row>
    <row r="30" spans="2:21" ht="42" x14ac:dyDescent="0.35">
      <c r="B30" s="127" t="s">
        <v>69</v>
      </c>
      <c r="C30" s="75" t="s">
        <v>70</v>
      </c>
      <c r="D30" s="115" t="s">
        <v>167</v>
      </c>
      <c r="E30" s="42">
        <f t="shared" si="1"/>
        <v>1.6666666666666666E-2</v>
      </c>
      <c r="F30" s="38"/>
      <c r="G30" s="44" t="s">
        <v>179</v>
      </c>
      <c r="H30" s="44" t="s">
        <v>33</v>
      </c>
      <c r="I30" s="167"/>
      <c r="J30" s="275">
        <v>3</v>
      </c>
      <c r="K30" s="275">
        <v>2</v>
      </c>
      <c r="L30" s="275">
        <v>1</v>
      </c>
      <c r="M30" s="275">
        <v>4</v>
      </c>
      <c r="N30" s="275">
        <v>1</v>
      </c>
      <c r="O30" s="275">
        <v>1</v>
      </c>
      <c r="P30" s="275">
        <v>3</v>
      </c>
      <c r="Q30" s="275">
        <v>1</v>
      </c>
      <c r="R30" s="275">
        <v>1</v>
      </c>
      <c r="S30" s="275">
        <v>3</v>
      </c>
      <c r="T30" s="275">
        <v>1</v>
      </c>
      <c r="U30" s="51" t="s">
        <v>178</v>
      </c>
    </row>
    <row r="31" spans="2:21" ht="63" x14ac:dyDescent="0.25">
      <c r="B31" s="236" t="s">
        <v>71</v>
      </c>
      <c r="C31" s="245" t="s">
        <v>72</v>
      </c>
      <c r="D31" s="237" t="s">
        <v>24</v>
      </c>
      <c r="E31" s="42">
        <f t="shared" si="1"/>
        <v>1.6666666666666666E-2</v>
      </c>
      <c r="F31" s="38"/>
      <c r="G31" s="44" t="s">
        <v>180</v>
      </c>
      <c r="H31" s="44" t="s">
        <v>33</v>
      </c>
      <c r="I31" s="74"/>
      <c r="J31" s="275"/>
      <c r="K31" s="275"/>
      <c r="L31" s="276"/>
      <c r="M31" s="276"/>
      <c r="N31" s="276"/>
      <c r="O31" s="276"/>
      <c r="P31" s="275"/>
      <c r="Q31" s="276"/>
      <c r="R31" s="276"/>
      <c r="S31" s="276"/>
      <c r="T31" s="276"/>
      <c r="U31" s="66" t="s">
        <v>181</v>
      </c>
    </row>
    <row r="32" spans="2:21" ht="42" x14ac:dyDescent="0.25">
      <c r="B32" s="213"/>
      <c r="C32" s="211"/>
      <c r="D32" s="239"/>
      <c r="E32" s="42">
        <f t="shared" si="1"/>
        <v>1.6666666666666666E-2</v>
      </c>
      <c r="F32" s="38"/>
      <c r="G32" s="44" t="s">
        <v>92</v>
      </c>
      <c r="H32" s="44" t="s">
        <v>33</v>
      </c>
      <c r="I32" s="74"/>
      <c r="J32" s="74"/>
      <c r="K32" s="76"/>
      <c r="L32" s="46">
        <v>24</v>
      </c>
      <c r="M32" s="76"/>
      <c r="N32" s="76"/>
      <c r="O32" s="76"/>
      <c r="P32" s="46">
        <v>21</v>
      </c>
      <c r="Q32" s="76"/>
      <c r="R32" s="76"/>
      <c r="S32" s="76"/>
      <c r="T32" s="46">
        <v>21</v>
      </c>
      <c r="U32" s="66"/>
    </row>
    <row r="33" spans="2:21" ht="42" x14ac:dyDescent="0.35">
      <c r="B33" s="127" t="s">
        <v>73</v>
      </c>
      <c r="C33" s="75" t="s">
        <v>74</v>
      </c>
      <c r="D33" s="115" t="s">
        <v>24</v>
      </c>
      <c r="E33" s="42">
        <f t="shared" si="1"/>
        <v>1.6666666666666666E-2</v>
      </c>
      <c r="F33" s="38"/>
      <c r="G33" s="44" t="s">
        <v>75</v>
      </c>
      <c r="H33" s="44" t="s">
        <v>33</v>
      </c>
      <c r="I33" s="164"/>
      <c r="J33" s="74"/>
      <c r="K33" s="74"/>
      <c r="L33" s="275">
        <v>16</v>
      </c>
      <c r="M33" s="74"/>
      <c r="N33" s="74"/>
      <c r="O33" s="74"/>
      <c r="P33" s="275">
        <v>16</v>
      </c>
      <c r="Q33" s="74"/>
      <c r="R33" s="74"/>
      <c r="S33" s="74"/>
      <c r="T33" s="275">
        <v>16</v>
      </c>
      <c r="U33" s="63"/>
    </row>
    <row r="34" spans="2:21" ht="42.75" thickBot="1" x14ac:dyDescent="0.4">
      <c r="B34" s="137" t="s">
        <v>76</v>
      </c>
      <c r="C34" s="138" t="s">
        <v>154</v>
      </c>
      <c r="D34" s="139" t="s">
        <v>24</v>
      </c>
      <c r="E34" s="140">
        <f t="shared" si="1"/>
        <v>1.6666666666666666E-2</v>
      </c>
      <c r="F34" s="38"/>
      <c r="G34" s="104" t="s">
        <v>77</v>
      </c>
      <c r="H34" s="104" t="s">
        <v>33</v>
      </c>
      <c r="I34" s="141"/>
      <c r="J34" s="141"/>
      <c r="K34" s="142">
        <v>24</v>
      </c>
      <c r="L34" s="141"/>
      <c r="M34" s="141"/>
      <c r="N34" s="141"/>
      <c r="O34" s="141"/>
      <c r="P34" s="103"/>
      <c r="Q34" s="141"/>
      <c r="R34" s="141"/>
      <c r="S34" s="141"/>
      <c r="T34" s="141"/>
      <c r="U34" s="143"/>
    </row>
    <row r="35" spans="2:21" ht="109.5" customHeight="1" thickBot="1" x14ac:dyDescent="0.3">
      <c r="B35" s="71" t="s">
        <v>0</v>
      </c>
      <c r="C35" s="264" t="s">
        <v>1</v>
      </c>
      <c r="D35" s="265"/>
      <c r="E35" s="134" t="s">
        <v>3</v>
      </c>
      <c r="F35" s="135" t="s">
        <v>52</v>
      </c>
      <c r="G35" s="182" t="s">
        <v>4</v>
      </c>
      <c r="H35" s="185" t="s">
        <v>5</v>
      </c>
      <c r="I35" s="179" t="s">
        <v>7</v>
      </c>
      <c r="J35" s="179" t="s">
        <v>8</v>
      </c>
      <c r="K35" s="179" t="s">
        <v>9</v>
      </c>
      <c r="L35" s="179" t="s">
        <v>10</v>
      </c>
      <c r="M35" s="179" t="s">
        <v>11</v>
      </c>
      <c r="N35" s="179" t="s">
        <v>12</v>
      </c>
      <c r="O35" s="179" t="s">
        <v>13</v>
      </c>
      <c r="P35" s="179" t="s">
        <v>14</v>
      </c>
      <c r="Q35" s="179" t="s">
        <v>15</v>
      </c>
      <c r="R35" s="179" t="s">
        <v>16</v>
      </c>
      <c r="S35" s="179" t="s">
        <v>17</v>
      </c>
      <c r="T35" s="179" t="s">
        <v>18</v>
      </c>
      <c r="U35" s="176" t="s">
        <v>19</v>
      </c>
    </row>
    <row r="36" spans="2:21" ht="21.75" thickBot="1" x14ac:dyDescent="0.3">
      <c r="B36" s="125">
        <v>2</v>
      </c>
      <c r="C36" s="234" t="s">
        <v>80</v>
      </c>
      <c r="D36" s="235"/>
      <c r="E36" s="33">
        <v>0.6</v>
      </c>
      <c r="F36" s="58">
        <f>F38+F56+F68</f>
        <v>0</v>
      </c>
      <c r="G36" s="183"/>
      <c r="H36" s="186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77"/>
    </row>
    <row r="37" spans="2:21" ht="106.5" customHeight="1" thickBot="1" x14ac:dyDescent="0.3">
      <c r="B37" s="241" t="s">
        <v>159</v>
      </c>
      <c r="C37" s="242"/>
      <c r="D37" s="242"/>
      <c r="E37" s="29" t="s">
        <v>3</v>
      </c>
      <c r="F37" s="107" t="s">
        <v>52</v>
      </c>
      <c r="G37" s="183"/>
      <c r="H37" s="186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77"/>
    </row>
    <row r="38" spans="2:21" ht="21.75" thickBot="1" x14ac:dyDescent="0.3">
      <c r="B38" s="125">
        <v>2.1</v>
      </c>
      <c r="C38" s="234" t="s">
        <v>81</v>
      </c>
      <c r="D38" s="235"/>
      <c r="E38" s="33">
        <v>0.2</v>
      </c>
      <c r="F38" s="58">
        <f>SUM(F40:F54)</f>
        <v>0</v>
      </c>
      <c r="G38" s="183"/>
      <c r="H38" s="186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77"/>
    </row>
    <row r="39" spans="2:21" ht="103.5" customHeight="1" thickBot="1" x14ac:dyDescent="0.3">
      <c r="B39" s="243" t="s">
        <v>21</v>
      </c>
      <c r="C39" s="244"/>
      <c r="D39" s="118" t="s">
        <v>2</v>
      </c>
      <c r="E39" s="36" t="s">
        <v>3</v>
      </c>
      <c r="F39" s="108" t="s">
        <v>52</v>
      </c>
      <c r="G39" s="184"/>
      <c r="H39" s="187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78"/>
    </row>
    <row r="40" spans="2:21" ht="84" x14ac:dyDescent="0.25">
      <c r="B40" s="126" t="s">
        <v>79</v>
      </c>
      <c r="C40" s="68" t="s">
        <v>82</v>
      </c>
      <c r="D40" s="119" t="s">
        <v>24</v>
      </c>
      <c r="E40" s="72">
        <v>8.0000000000000002E-3</v>
      </c>
      <c r="F40" s="38"/>
      <c r="G40" s="39" t="s">
        <v>83</v>
      </c>
      <c r="H40" s="39" t="s">
        <v>33</v>
      </c>
      <c r="I40" s="40">
        <v>27</v>
      </c>
      <c r="J40" s="271">
        <v>24</v>
      </c>
      <c r="K40" s="271">
        <v>24</v>
      </c>
      <c r="L40" s="271">
        <v>27</v>
      </c>
      <c r="M40" s="68"/>
      <c r="N40" s="68"/>
      <c r="O40" s="68"/>
      <c r="P40" s="163"/>
      <c r="Q40" s="163"/>
      <c r="R40" s="163"/>
      <c r="S40" s="163"/>
      <c r="T40" s="163"/>
      <c r="U40" s="168" t="s">
        <v>199</v>
      </c>
    </row>
    <row r="41" spans="2:21" ht="66" customHeight="1" x14ac:dyDescent="0.35">
      <c r="B41" s="214" t="s">
        <v>78</v>
      </c>
      <c r="C41" s="245" t="s">
        <v>129</v>
      </c>
      <c r="D41" s="249" t="s">
        <v>85</v>
      </c>
      <c r="E41" s="72">
        <v>8.0000000000000002E-3</v>
      </c>
      <c r="F41" s="38"/>
      <c r="G41" s="45" t="s">
        <v>183</v>
      </c>
      <c r="H41" s="44" t="s">
        <v>33</v>
      </c>
      <c r="I41" s="74"/>
      <c r="J41" s="74"/>
      <c r="K41" s="74"/>
      <c r="L41" s="276"/>
      <c r="M41" s="74"/>
      <c r="N41" s="74"/>
      <c r="O41" s="74"/>
      <c r="P41" s="146"/>
      <c r="Q41" s="74"/>
      <c r="R41" s="74"/>
      <c r="S41" s="74"/>
      <c r="T41" s="74"/>
      <c r="U41" s="51" t="s">
        <v>184</v>
      </c>
    </row>
    <row r="42" spans="2:21" ht="63.75" customHeight="1" x14ac:dyDescent="0.35">
      <c r="B42" s="214"/>
      <c r="C42" s="246"/>
      <c r="D42" s="250"/>
      <c r="E42" s="72">
        <v>8.0000000000000002E-3</v>
      </c>
      <c r="F42" s="38"/>
      <c r="G42" s="44" t="s">
        <v>127</v>
      </c>
      <c r="H42" s="44" t="s">
        <v>33</v>
      </c>
      <c r="I42" s="74"/>
      <c r="J42" s="76"/>
      <c r="K42" s="46">
        <v>13</v>
      </c>
      <c r="L42" s="76"/>
      <c r="M42" s="46">
        <v>15</v>
      </c>
      <c r="N42" s="76"/>
      <c r="O42" s="46">
        <v>17</v>
      </c>
      <c r="P42" s="76"/>
      <c r="Q42" s="46">
        <v>18</v>
      </c>
      <c r="R42" s="76"/>
      <c r="S42" s="46">
        <v>13</v>
      </c>
      <c r="T42" s="74"/>
      <c r="U42" s="63"/>
    </row>
    <row r="43" spans="2:21" ht="66.75" customHeight="1" x14ac:dyDescent="0.35">
      <c r="B43" s="214"/>
      <c r="C43" s="246"/>
      <c r="D43" s="250"/>
      <c r="E43" s="72">
        <v>8.0000000000000002E-3</v>
      </c>
      <c r="F43" s="38"/>
      <c r="G43" s="44" t="s">
        <v>185</v>
      </c>
      <c r="H43" s="44" t="s">
        <v>33</v>
      </c>
      <c r="I43" s="276"/>
      <c r="J43" s="276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51" t="s">
        <v>186</v>
      </c>
    </row>
    <row r="44" spans="2:21" ht="57" customHeight="1" x14ac:dyDescent="0.25">
      <c r="B44" s="214"/>
      <c r="C44" s="211"/>
      <c r="D44" s="251"/>
      <c r="E44" s="72">
        <v>8.0000000000000002E-3</v>
      </c>
      <c r="F44" s="38"/>
      <c r="G44" s="76" t="s">
        <v>128</v>
      </c>
      <c r="H44" s="44" t="s">
        <v>33</v>
      </c>
      <c r="I44" s="74"/>
      <c r="J44" s="132"/>
      <c r="K44" s="132"/>
      <c r="L44" s="132"/>
      <c r="M44" s="132"/>
      <c r="N44" s="132"/>
      <c r="O44" s="132"/>
      <c r="P44" s="46"/>
      <c r="Q44" s="132"/>
      <c r="R44" s="132"/>
      <c r="S44" s="132"/>
      <c r="T44" s="132"/>
      <c r="U44" s="66" t="s">
        <v>187</v>
      </c>
    </row>
    <row r="45" spans="2:21" ht="56.25" x14ac:dyDescent="0.35">
      <c r="B45" s="127" t="s">
        <v>99</v>
      </c>
      <c r="C45" s="75" t="s">
        <v>88</v>
      </c>
      <c r="D45" s="115" t="s">
        <v>90</v>
      </c>
      <c r="E45" s="72">
        <v>8.0000000000000002E-3</v>
      </c>
      <c r="F45" s="38"/>
      <c r="G45" s="75" t="s">
        <v>87</v>
      </c>
      <c r="H45" s="44" t="s">
        <v>33</v>
      </c>
      <c r="I45" s="272"/>
      <c r="J45" s="275">
        <v>12</v>
      </c>
      <c r="K45" s="74"/>
      <c r="L45" s="74"/>
      <c r="M45" s="74"/>
      <c r="N45" s="74"/>
      <c r="O45" s="74"/>
      <c r="P45" s="76"/>
      <c r="Q45" s="74"/>
      <c r="R45" s="74"/>
      <c r="S45" s="74"/>
      <c r="T45" s="74"/>
      <c r="U45" s="63"/>
    </row>
    <row r="46" spans="2:21" ht="42" x14ac:dyDescent="0.35">
      <c r="B46" s="162"/>
      <c r="C46" s="163" t="s">
        <v>198</v>
      </c>
      <c r="D46" s="165" t="s">
        <v>90</v>
      </c>
      <c r="E46" s="72">
        <v>1.6E-2</v>
      </c>
      <c r="F46" s="38"/>
      <c r="G46" s="75" t="s">
        <v>91</v>
      </c>
      <c r="H46" s="44" t="s">
        <v>33</v>
      </c>
      <c r="I46" s="74"/>
      <c r="J46" s="74"/>
      <c r="K46" s="74"/>
      <c r="L46" s="74"/>
      <c r="M46" s="74"/>
      <c r="N46" s="74"/>
      <c r="O46" s="74"/>
      <c r="P46" s="76"/>
      <c r="Q46" s="40">
        <v>27</v>
      </c>
      <c r="R46" s="271">
        <v>30</v>
      </c>
      <c r="S46" s="271">
        <v>27</v>
      </c>
      <c r="T46" s="271">
        <v>31</v>
      </c>
      <c r="U46" s="63"/>
    </row>
    <row r="47" spans="2:21" ht="63" customHeight="1" x14ac:dyDescent="0.35">
      <c r="B47" s="127" t="s">
        <v>100</v>
      </c>
      <c r="C47" s="75" t="s">
        <v>94</v>
      </c>
      <c r="D47" s="115" t="s">
        <v>96</v>
      </c>
      <c r="E47" s="72">
        <v>8.0000000000000002E-3</v>
      </c>
      <c r="F47" s="38"/>
      <c r="G47" s="75" t="s">
        <v>95</v>
      </c>
      <c r="H47" s="44" t="s">
        <v>33</v>
      </c>
      <c r="I47" s="273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51" t="s">
        <v>200</v>
      </c>
    </row>
    <row r="48" spans="2:21" ht="42" x14ac:dyDescent="0.35">
      <c r="B48" s="214" t="s">
        <v>101</v>
      </c>
      <c r="C48" s="212" t="s">
        <v>97</v>
      </c>
      <c r="D48" s="247" t="s">
        <v>24</v>
      </c>
      <c r="E48" s="72">
        <v>8.0000000000000002E-3</v>
      </c>
      <c r="F48" s="38"/>
      <c r="G48" s="73" t="s">
        <v>98</v>
      </c>
      <c r="H48" s="44" t="s">
        <v>33</v>
      </c>
      <c r="I48" s="277"/>
      <c r="J48" s="74"/>
      <c r="K48" s="275">
        <v>17</v>
      </c>
      <c r="L48" s="74"/>
      <c r="M48" s="74"/>
      <c r="N48" s="74"/>
      <c r="O48" s="74"/>
      <c r="P48" s="76"/>
      <c r="Q48" s="74"/>
      <c r="R48" s="74"/>
      <c r="S48" s="74"/>
      <c r="T48" s="74"/>
      <c r="U48" s="63"/>
    </row>
    <row r="49" spans="2:21" ht="42" x14ac:dyDescent="0.35">
      <c r="B49" s="214"/>
      <c r="C49" s="212"/>
      <c r="D49" s="248"/>
      <c r="E49" s="72">
        <v>8.0000000000000002E-3</v>
      </c>
      <c r="F49" s="38"/>
      <c r="G49" s="76" t="s">
        <v>201</v>
      </c>
      <c r="H49" s="44" t="s">
        <v>33</v>
      </c>
      <c r="I49" s="74"/>
      <c r="J49" s="275">
        <v>6</v>
      </c>
      <c r="K49" s="275">
        <v>5</v>
      </c>
      <c r="L49" s="275">
        <v>2</v>
      </c>
      <c r="M49" s="275">
        <v>7</v>
      </c>
      <c r="N49" s="275">
        <v>4</v>
      </c>
      <c r="O49" s="275">
        <v>2</v>
      </c>
      <c r="P49" s="275">
        <v>6</v>
      </c>
      <c r="Q49" s="275">
        <v>3</v>
      </c>
      <c r="R49" s="275">
        <v>1</v>
      </c>
      <c r="S49" s="275">
        <v>5</v>
      </c>
      <c r="T49" s="275">
        <v>3</v>
      </c>
      <c r="U49" s="63"/>
    </row>
    <row r="50" spans="2:21" ht="42" x14ac:dyDescent="0.25">
      <c r="B50" s="127" t="s">
        <v>111</v>
      </c>
      <c r="C50" s="76" t="s">
        <v>104</v>
      </c>
      <c r="D50" s="115" t="s">
        <v>24</v>
      </c>
      <c r="E50" s="52">
        <v>1.67E-2</v>
      </c>
      <c r="F50" s="38"/>
      <c r="G50" s="44" t="s">
        <v>106</v>
      </c>
      <c r="H50" s="44" t="s">
        <v>33</v>
      </c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77"/>
    </row>
    <row r="51" spans="2:21" ht="42" x14ac:dyDescent="0.35">
      <c r="B51" s="127" t="s">
        <v>112</v>
      </c>
      <c r="C51" s="76" t="s">
        <v>103</v>
      </c>
      <c r="D51" s="115" t="s">
        <v>24</v>
      </c>
      <c r="E51" s="52">
        <v>1.67E-2</v>
      </c>
      <c r="F51" s="38"/>
      <c r="G51" s="76" t="s">
        <v>107</v>
      </c>
      <c r="H51" s="44" t="s">
        <v>33</v>
      </c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63"/>
    </row>
    <row r="52" spans="2:21" ht="42" x14ac:dyDescent="0.35">
      <c r="B52" s="127" t="s">
        <v>113</v>
      </c>
      <c r="C52" s="76" t="s">
        <v>105</v>
      </c>
      <c r="D52" s="115" t="s">
        <v>24</v>
      </c>
      <c r="E52" s="52">
        <v>1.67E-2</v>
      </c>
      <c r="F52" s="38"/>
      <c r="G52" s="76" t="s">
        <v>203</v>
      </c>
      <c r="H52" s="44" t="s">
        <v>33</v>
      </c>
      <c r="I52" s="74"/>
      <c r="J52" s="276">
        <v>4</v>
      </c>
      <c r="K52" s="276">
        <v>3</v>
      </c>
      <c r="L52" s="275">
        <v>7</v>
      </c>
      <c r="M52" s="275">
        <v>5</v>
      </c>
      <c r="N52" s="275">
        <v>2</v>
      </c>
      <c r="O52" s="275">
        <v>7</v>
      </c>
      <c r="P52" s="275">
        <v>4</v>
      </c>
      <c r="Q52" s="275">
        <v>8</v>
      </c>
      <c r="R52" s="275">
        <v>6</v>
      </c>
      <c r="S52" s="275">
        <v>3</v>
      </c>
      <c r="T52" s="275">
        <v>9</v>
      </c>
      <c r="U52" s="48" t="s">
        <v>204</v>
      </c>
    </row>
    <row r="53" spans="2:21" ht="42" x14ac:dyDescent="0.35">
      <c r="B53" s="127" t="s">
        <v>114</v>
      </c>
      <c r="C53" s="76" t="s">
        <v>108</v>
      </c>
      <c r="D53" s="115" t="s">
        <v>24</v>
      </c>
      <c r="E53" s="78">
        <v>0.04</v>
      </c>
      <c r="F53" s="38"/>
      <c r="G53" s="76" t="s">
        <v>202</v>
      </c>
      <c r="H53" s="44" t="s">
        <v>33</v>
      </c>
      <c r="I53" s="76"/>
      <c r="J53" s="275">
        <v>26</v>
      </c>
      <c r="K53" s="76"/>
      <c r="L53" s="76"/>
      <c r="M53" s="75"/>
      <c r="N53" s="277"/>
      <c r="O53" s="76"/>
      <c r="P53" s="76"/>
      <c r="Q53" s="76"/>
      <c r="R53" s="76"/>
      <c r="S53" s="76"/>
      <c r="T53" s="76"/>
      <c r="U53" s="48"/>
    </row>
    <row r="54" spans="2:21" ht="42.75" thickBot="1" x14ac:dyDescent="0.4">
      <c r="B54" s="137" t="s">
        <v>115</v>
      </c>
      <c r="C54" s="103" t="s">
        <v>155</v>
      </c>
      <c r="D54" s="139" t="s">
        <v>24</v>
      </c>
      <c r="E54" s="145">
        <v>0.02</v>
      </c>
      <c r="F54" s="38"/>
      <c r="G54" s="103" t="s">
        <v>156</v>
      </c>
      <c r="H54" s="104" t="s">
        <v>33</v>
      </c>
      <c r="I54" s="103"/>
      <c r="J54" s="276">
        <v>4</v>
      </c>
      <c r="K54" s="276">
        <v>3</v>
      </c>
      <c r="L54" s="275">
        <v>7</v>
      </c>
      <c r="M54" s="275">
        <v>5</v>
      </c>
      <c r="N54" s="275">
        <v>2</v>
      </c>
      <c r="O54" s="275">
        <v>7</v>
      </c>
      <c r="P54" s="275">
        <v>4</v>
      </c>
      <c r="Q54" s="275">
        <v>8</v>
      </c>
      <c r="R54" s="275">
        <v>6</v>
      </c>
      <c r="S54" s="275">
        <v>3</v>
      </c>
      <c r="T54" s="275">
        <v>9</v>
      </c>
      <c r="U54" s="48" t="s">
        <v>204</v>
      </c>
    </row>
    <row r="55" spans="2:21" ht="106.5" customHeight="1" thickBot="1" x14ac:dyDescent="0.3">
      <c r="B55" s="241" t="s">
        <v>159</v>
      </c>
      <c r="C55" s="242"/>
      <c r="D55" s="242"/>
      <c r="E55" s="29" t="s">
        <v>3</v>
      </c>
      <c r="F55" s="107" t="s">
        <v>52</v>
      </c>
      <c r="G55" s="170" t="s">
        <v>4</v>
      </c>
      <c r="H55" s="173" t="s">
        <v>5</v>
      </c>
      <c r="I55" s="179" t="s">
        <v>7</v>
      </c>
      <c r="J55" s="179" t="s">
        <v>8</v>
      </c>
      <c r="K55" s="179" t="s">
        <v>9</v>
      </c>
      <c r="L55" s="179" t="s">
        <v>10</v>
      </c>
      <c r="M55" s="179" t="s">
        <v>11</v>
      </c>
      <c r="N55" s="179" t="s">
        <v>12</v>
      </c>
      <c r="O55" s="179" t="s">
        <v>13</v>
      </c>
      <c r="P55" s="179" t="s">
        <v>14</v>
      </c>
      <c r="Q55" s="179" t="s">
        <v>15</v>
      </c>
      <c r="R55" s="179" t="s">
        <v>16</v>
      </c>
      <c r="S55" s="179" t="s">
        <v>17</v>
      </c>
      <c r="T55" s="179" t="s">
        <v>18</v>
      </c>
      <c r="U55" s="176" t="s">
        <v>19</v>
      </c>
    </row>
    <row r="56" spans="2:21" ht="21.75" thickBot="1" x14ac:dyDescent="0.3">
      <c r="B56" s="125">
        <v>2.2000000000000002</v>
      </c>
      <c r="C56" s="234" t="s">
        <v>116</v>
      </c>
      <c r="D56" s="235"/>
      <c r="E56" s="33">
        <v>0.3</v>
      </c>
      <c r="F56" s="58">
        <f>SUM(F58:F66)</f>
        <v>0</v>
      </c>
      <c r="G56" s="171"/>
      <c r="H56" s="174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77"/>
    </row>
    <row r="57" spans="2:21" ht="111" customHeight="1" thickBot="1" x14ac:dyDescent="0.3">
      <c r="B57" s="243" t="s">
        <v>21</v>
      </c>
      <c r="C57" s="244"/>
      <c r="D57" s="118" t="s">
        <v>2</v>
      </c>
      <c r="E57" s="36" t="s">
        <v>3</v>
      </c>
      <c r="F57" s="108" t="s">
        <v>52</v>
      </c>
      <c r="G57" s="172"/>
      <c r="H57" s="175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78"/>
    </row>
    <row r="58" spans="2:21" ht="41.25" customHeight="1" x14ac:dyDescent="0.25">
      <c r="B58" s="126" t="s">
        <v>102</v>
      </c>
      <c r="C58" s="68" t="s">
        <v>117</v>
      </c>
      <c r="D58" s="119" t="s">
        <v>24</v>
      </c>
      <c r="E58" s="80">
        <v>0.11</v>
      </c>
      <c r="F58" s="38"/>
      <c r="G58" s="39" t="s">
        <v>120</v>
      </c>
      <c r="H58" s="39" t="s">
        <v>33</v>
      </c>
      <c r="I58" s="68"/>
      <c r="J58" s="271">
        <v>19</v>
      </c>
      <c r="K58" s="271">
        <v>18</v>
      </c>
      <c r="L58" s="271">
        <v>22</v>
      </c>
      <c r="M58" s="271">
        <v>20</v>
      </c>
      <c r="N58" s="271">
        <v>24</v>
      </c>
      <c r="O58" s="271">
        <v>22</v>
      </c>
      <c r="P58" s="271">
        <v>19</v>
      </c>
      <c r="Q58" s="271">
        <v>23</v>
      </c>
      <c r="R58" s="271">
        <v>21</v>
      </c>
      <c r="S58" s="271">
        <v>18</v>
      </c>
      <c r="T58" s="271">
        <v>23</v>
      </c>
      <c r="U58" s="41"/>
    </row>
    <row r="59" spans="2:21" ht="42" x14ac:dyDescent="0.35">
      <c r="B59" s="201" t="s">
        <v>84</v>
      </c>
      <c r="C59" s="216" t="s">
        <v>205</v>
      </c>
      <c r="D59" s="238" t="s">
        <v>206</v>
      </c>
      <c r="E59" s="78">
        <v>0.02</v>
      </c>
      <c r="F59" s="38"/>
      <c r="G59" s="76" t="s">
        <v>118</v>
      </c>
      <c r="H59" s="44" t="s">
        <v>33</v>
      </c>
      <c r="I59" s="43"/>
      <c r="J59" s="43"/>
      <c r="K59" s="43"/>
      <c r="L59" s="43"/>
      <c r="M59" s="278"/>
      <c r="N59" s="64"/>
      <c r="O59" s="64"/>
      <c r="P59" s="280"/>
      <c r="Q59" s="43"/>
      <c r="R59" s="43"/>
      <c r="S59" s="43"/>
      <c r="T59" s="43"/>
      <c r="U59" s="63" t="s">
        <v>207</v>
      </c>
    </row>
    <row r="60" spans="2:21" ht="42" x14ac:dyDescent="0.35">
      <c r="B60" s="213"/>
      <c r="C60" s="190"/>
      <c r="D60" s="239"/>
      <c r="E60" s="78">
        <v>0.02</v>
      </c>
      <c r="F60" s="38"/>
      <c r="G60" s="76" t="s">
        <v>119</v>
      </c>
      <c r="H60" s="44" t="s">
        <v>33</v>
      </c>
      <c r="I60" s="43"/>
      <c r="J60" s="43"/>
      <c r="K60" s="43"/>
      <c r="L60" s="43"/>
      <c r="M60" s="278"/>
      <c r="N60" s="64"/>
      <c r="O60" s="64"/>
      <c r="P60" s="280"/>
      <c r="Q60" s="43"/>
      <c r="R60" s="43"/>
      <c r="S60" s="43"/>
      <c r="T60" s="43"/>
      <c r="U60" s="63" t="s">
        <v>207</v>
      </c>
    </row>
    <row r="61" spans="2:21" ht="42" x14ac:dyDescent="0.35">
      <c r="B61" s="127" t="s">
        <v>86</v>
      </c>
      <c r="C61" s="76" t="s">
        <v>121</v>
      </c>
      <c r="D61" s="115" t="s">
        <v>24</v>
      </c>
      <c r="E61" s="81">
        <v>2.5000000000000001E-2</v>
      </c>
      <c r="F61" s="38"/>
      <c r="G61" s="45" t="s">
        <v>208</v>
      </c>
      <c r="H61" s="44" t="s">
        <v>33</v>
      </c>
      <c r="I61" s="43"/>
      <c r="J61" s="279"/>
      <c r="K61" s="275"/>
      <c r="L61" s="279"/>
      <c r="M61" s="279"/>
      <c r="N61" s="279"/>
      <c r="O61" s="279"/>
      <c r="P61" s="280"/>
      <c r="Q61" s="279"/>
      <c r="R61" s="279"/>
      <c r="S61" s="279"/>
      <c r="T61" s="279"/>
      <c r="U61" s="63" t="s">
        <v>209</v>
      </c>
    </row>
    <row r="62" spans="2:21" ht="42" x14ac:dyDescent="0.35">
      <c r="B62" s="214" t="s">
        <v>89</v>
      </c>
      <c r="C62" s="212" t="s">
        <v>122</v>
      </c>
      <c r="D62" s="237" t="s">
        <v>24</v>
      </c>
      <c r="E62" s="81">
        <v>2.5000000000000001E-2</v>
      </c>
      <c r="F62" s="38"/>
      <c r="G62" s="76" t="s">
        <v>123</v>
      </c>
      <c r="H62" s="44" t="s">
        <v>33</v>
      </c>
      <c r="I62" s="43"/>
      <c r="J62" s="281"/>
      <c r="K62" s="280">
        <v>9</v>
      </c>
      <c r="L62" s="43"/>
      <c r="M62" s="43"/>
      <c r="N62" s="43"/>
      <c r="O62" s="43"/>
      <c r="P62" s="47"/>
      <c r="Q62" s="43"/>
      <c r="R62" s="43"/>
      <c r="S62" s="43"/>
      <c r="T62" s="43"/>
      <c r="U62" s="63"/>
    </row>
    <row r="63" spans="2:21" ht="42" x14ac:dyDescent="0.35">
      <c r="B63" s="214"/>
      <c r="C63" s="212"/>
      <c r="D63" s="238"/>
      <c r="E63" s="81">
        <v>2.5000000000000001E-2</v>
      </c>
      <c r="F63" s="38"/>
      <c r="G63" s="75" t="s">
        <v>124</v>
      </c>
      <c r="H63" s="44" t="s">
        <v>33</v>
      </c>
      <c r="I63" s="43"/>
      <c r="J63" s="43"/>
      <c r="K63" s="64"/>
      <c r="L63" s="64"/>
      <c r="M63" s="64"/>
      <c r="N63" s="64"/>
      <c r="O63" s="64"/>
      <c r="P63" s="50"/>
      <c r="Q63" s="64"/>
      <c r="R63" s="64"/>
      <c r="S63" s="64"/>
      <c r="T63" s="43"/>
      <c r="U63" s="63" t="s">
        <v>210</v>
      </c>
    </row>
    <row r="64" spans="2:21" ht="42" x14ac:dyDescent="0.35">
      <c r="B64" s="214"/>
      <c r="C64" s="212"/>
      <c r="D64" s="239"/>
      <c r="E64" s="81">
        <v>2.5000000000000001E-2</v>
      </c>
      <c r="F64" s="38"/>
      <c r="G64" s="75" t="s">
        <v>126</v>
      </c>
      <c r="H64" s="44" t="s">
        <v>33</v>
      </c>
      <c r="I64" s="43"/>
      <c r="J64" s="43"/>
      <c r="K64" s="279"/>
      <c r="L64" s="275"/>
      <c r="M64" s="275"/>
      <c r="N64" s="275"/>
      <c r="O64" s="275"/>
      <c r="P64" s="275"/>
      <c r="Q64" s="275"/>
      <c r="R64" s="275"/>
      <c r="S64" s="275"/>
      <c r="T64" s="46"/>
      <c r="U64" s="63" t="s">
        <v>210</v>
      </c>
    </row>
    <row r="65" spans="2:21" ht="42" x14ac:dyDescent="0.35">
      <c r="B65" s="214" t="s">
        <v>93</v>
      </c>
      <c r="C65" s="202" t="s">
        <v>130</v>
      </c>
      <c r="D65" s="240" t="s">
        <v>24</v>
      </c>
      <c r="E65" s="81">
        <v>2.5000000000000001E-2</v>
      </c>
      <c r="F65" s="38"/>
      <c r="G65" s="44" t="s">
        <v>131</v>
      </c>
      <c r="H65" s="44" t="s">
        <v>33</v>
      </c>
      <c r="I65" s="47"/>
      <c r="J65" s="47"/>
      <c r="K65" s="50">
        <v>11</v>
      </c>
      <c r="L65" s="47"/>
      <c r="M65" s="47"/>
      <c r="N65" s="50">
        <v>5</v>
      </c>
      <c r="O65" s="47"/>
      <c r="P65" s="47"/>
      <c r="Q65" s="50">
        <v>9</v>
      </c>
      <c r="R65" s="47"/>
      <c r="S65" s="47"/>
      <c r="T65" s="50">
        <v>3</v>
      </c>
      <c r="U65" s="63"/>
    </row>
    <row r="66" spans="2:21" ht="42.75" thickBot="1" x14ac:dyDescent="0.4">
      <c r="B66" s="236"/>
      <c r="C66" s="203"/>
      <c r="D66" s="237"/>
      <c r="E66" s="82">
        <v>2.5000000000000001E-2</v>
      </c>
      <c r="F66" s="38"/>
      <c r="G66" s="54" t="s">
        <v>132</v>
      </c>
      <c r="H66" s="27" t="s">
        <v>33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0" t="s">
        <v>211</v>
      </c>
    </row>
    <row r="67" spans="2:21" ht="120" customHeight="1" thickBot="1" x14ac:dyDescent="0.3">
      <c r="B67" s="241" t="s">
        <v>159</v>
      </c>
      <c r="C67" s="242"/>
      <c r="D67" s="242"/>
      <c r="E67" s="29" t="s">
        <v>3</v>
      </c>
      <c r="F67" s="107" t="s">
        <v>52</v>
      </c>
      <c r="G67" s="170" t="s">
        <v>4</v>
      </c>
      <c r="H67" s="173" t="s">
        <v>5</v>
      </c>
      <c r="I67" s="179" t="s">
        <v>7</v>
      </c>
      <c r="J67" s="179" t="s">
        <v>8</v>
      </c>
      <c r="K67" s="179" t="s">
        <v>9</v>
      </c>
      <c r="L67" s="179" t="s">
        <v>10</v>
      </c>
      <c r="M67" s="179" t="s">
        <v>11</v>
      </c>
      <c r="N67" s="179" t="s">
        <v>12</v>
      </c>
      <c r="O67" s="179" t="s">
        <v>13</v>
      </c>
      <c r="P67" s="179" t="s">
        <v>14</v>
      </c>
      <c r="Q67" s="179" t="s">
        <v>15</v>
      </c>
      <c r="R67" s="179" t="s">
        <v>16</v>
      </c>
      <c r="S67" s="179" t="s">
        <v>17</v>
      </c>
      <c r="T67" s="179" t="s">
        <v>18</v>
      </c>
      <c r="U67" s="176" t="s">
        <v>19</v>
      </c>
    </row>
    <row r="68" spans="2:21" ht="21.75" thickBot="1" x14ac:dyDescent="0.3">
      <c r="B68" s="125">
        <v>2.2999999999999998</v>
      </c>
      <c r="C68" s="234" t="s">
        <v>116</v>
      </c>
      <c r="D68" s="235"/>
      <c r="E68" s="33">
        <v>0.1</v>
      </c>
      <c r="F68" s="34">
        <f>SUM(F70:F75)</f>
        <v>0</v>
      </c>
      <c r="G68" s="171"/>
      <c r="H68" s="174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77"/>
    </row>
    <row r="69" spans="2:21" ht="114" customHeight="1" thickBot="1" x14ac:dyDescent="0.3">
      <c r="B69" s="243" t="s">
        <v>21</v>
      </c>
      <c r="C69" s="244"/>
      <c r="D69" s="118" t="s">
        <v>2</v>
      </c>
      <c r="E69" s="36" t="s">
        <v>3</v>
      </c>
      <c r="F69" s="108" t="s">
        <v>52</v>
      </c>
      <c r="G69" s="172"/>
      <c r="H69" s="175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78"/>
    </row>
    <row r="70" spans="2:21" ht="42" x14ac:dyDescent="0.25">
      <c r="B70" s="213" t="s">
        <v>109</v>
      </c>
      <c r="C70" s="216" t="s">
        <v>136</v>
      </c>
      <c r="D70" s="119" t="s">
        <v>24</v>
      </c>
      <c r="E70" s="83">
        <v>1.2500000000000001E-2</v>
      </c>
      <c r="F70" s="38"/>
      <c r="G70" s="39" t="s">
        <v>133</v>
      </c>
      <c r="H70" s="35" t="s">
        <v>33</v>
      </c>
      <c r="I70" s="68"/>
      <c r="J70" s="271">
        <v>20</v>
      </c>
      <c r="K70" s="68"/>
      <c r="L70" s="163"/>
      <c r="M70" s="68"/>
      <c r="N70" s="68"/>
      <c r="O70" s="68"/>
      <c r="P70" s="68"/>
      <c r="Q70" s="67"/>
      <c r="R70" s="68"/>
      <c r="S70" s="68"/>
      <c r="T70" s="68"/>
      <c r="U70" s="41"/>
    </row>
    <row r="71" spans="2:21" ht="42" x14ac:dyDescent="0.35">
      <c r="B71" s="214"/>
      <c r="C71" s="216"/>
      <c r="D71" s="115" t="s">
        <v>24</v>
      </c>
      <c r="E71" s="42">
        <v>1.2500000000000001E-2</v>
      </c>
      <c r="F71" s="38"/>
      <c r="G71" s="76" t="s">
        <v>134</v>
      </c>
      <c r="H71" s="44" t="s">
        <v>33</v>
      </c>
      <c r="I71" s="43"/>
      <c r="J71" s="43"/>
      <c r="K71" s="280">
        <v>10</v>
      </c>
      <c r="L71" s="43"/>
      <c r="M71" s="282"/>
      <c r="N71" s="43"/>
      <c r="O71" s="43"/>
      <c r="P71" s="47"/>
      <c r="Q71" s="43"/>
      <c r="R71" s="43"/>
      <c r="S71" s="43"/>
      <c r="T71" s="43"/>
      <c r="U71" s="63"/>
    </row>
    <row r="72" spans="2:21" ht="42" x14ac:dyDescent="0.35">
      <c r="B72" s="214"/>
      <c r="C72" s="216"/>
      <c r="D72" s="115" t="s">
        <v>24</v>
      </c>
      <c r="E72" s="42">
        <v>1.2500000000000001E-2</v>
      </c>
      <c r="F72" s="38"/>
      <c r="G72" s="76" t="s">
        <v>212</v>
      </c>
      <c r="H72" s="44" t="s">
        <v>33</v>
      </c>
      <c r="I72" s="43"/>
      <c r="J72" s="43"/>
      <c r="K72" s="43"/>
      <c r="L72" s="43"/>
      <c r="M72" s="280">
        <v>22</v>
      </c>
      <c r="N72" s="43"/>
      <c r="O72" s="282"/>
      <c r="P72" s="47"/>
      <c r="Q72" s="43"/>
      <c r="R72" s="43"/>
      <c r="S72" s="43"/>
      <c r="T72" s="43"/>
      <c r="U72" s="63"/>
    </row>
    <row r="73" spans="2:21" ht="42" x14ac:dyDescent="0.35">
      <c r="B73" s="214"/>
      <c r="C73" s="190"/>
      <c r="D73" s="115" t="s">
        <v>24</v>
      </c>
      <c r="E73" s="42">
        <v>1.2500000000000001E-2</v>
      </c>
      <c r="F73" s="38"/>
      <c r="G73" s="76" t="s">
        <v>135</v>
      </c>
      <c r="H73" s="44" t="s">
        <v>33</v>
      </c>
      <c r="I73" s="43"/>
      <c r="J73" s="43"/>
      <c r="K73" s="43"/>
      <c r="L73" s="43"/>
      <c r="M73" s="43"/>
      <c r="N73" s="43"/>
      <c r="O73" s="43"/>
      <c r="P73" s="47"/>
      <c r="Q73" s="43"/>
      <c r="R73" s="64"/>
      <c r="S73" s="43"/>
      <c r="T73" s="43"/>
      <c r="U73" s="63" t="s">
        <v>213</v>
      </c>
    </row>
    <row r="74" spans="2:21" ht="42" x14ac:dyDescent="0.35">
      <c r="B74" s="214" t="s">
        <v>110</v>
      </c>
      <c r="C74" s="202" t="s">
        <v>137</v>
      </c>
      <c r="D74" s="115" t="s">
        <v>24</v>
      </c>
      <c r="E74" s="72">
        <v>2.5000000000000001E-2</v>
      </c>
      <c r="F74" s="38"/>
      <c r="G74" s="75" t="s">
        <v>214</v>
      </c>
      <c r="H74" s="44" t="s">
        <v>33</v>
      </c>
      <c r="I74" s="43"/>
      <c r="J74" s="43"/>
      <c r="K74" s="50">
        <v>12</v>
      </c>
      <c r="L74" s="47"/>
      <c r="M74" s="47"/>
      <c r="N74" s="47"/>
      <c r="O74" s="47"/>
      <c r="P74" s="47"/>
      <c r="Q74" s="43"/>
      <c r="R74" s="43"/>
      <c r="S74" s="43"/>
      <c r="T74" s="43"/>
      <c r="U74" s="63" t="s">
        <v>215</v>
      </c>
    </row>
    <row r="75" spans="2:21" ht="42.75" thickBot="1" x14ac:dyDescent="0.4">
      <c r="B75" s="215"/>
      <c r="C75" s="193"/>
      <c r="D75" s="139" t="s">
        <v>24</v>
      </c>
      <c r="E75" s="157">
        <v>2.5000000000000001E-2</v>
      </c>
      <c r="F75" s="38"/>
      <c r="G75" s="103" t="s">
        <v>166</v>
      </c>
      <c r="H75" s="155" t="s">
        <v>33</v>
      </c>
      <c r="I75" s="156"/>
      <c r="J75" s="156"/>
      <c r="K75" s="144"/>
      <c r="L75" s="144"/>
      <c r="M75" s="144"/>
      <c r="N75" s="144"/>
      <c r="O75" s="284"/>
      <c r="P75" s="144"/>
      <c r="Q75" s="283">
        <v>4</v>
      </c>
      <c r="R75" s="156"/>
      <c r="S75" s="156"/>
      <c r="T75" s="156"/>
      <c r="U75" s="143"/>
    </row>
    <row r="76" spans="2:21" ht="108" customHeight="1" thickBot="1" x14ac:dyDescent="0.3">
      <c r="B76" s="84" t="s">
        <v>0</v>
      </c>
      <c r="C76" s="217" t="s">
        <v>1</v>
      </c>
      <c r="D76" s="218"/>
      <c r="E76" s="85" t="s">
        <v>3</v>
      </c>
      <c r="F76" s="109" t="s">
        <v>52</v>
      </c>
      <c r="G76" s="85" t="s">
        <v>4</v>
      </c>
      <c r="H76" s="85" t="s">
        <v>5</v>
      </c>
      <c r="I76" s="86" t="s">
        <v>7</v>
      </c>
      <c r="J76" s="87" t="s">
        <v>8</v>
      </c>
      <c r="K76" s="87" t="s">
        <v>9</v>
      </c>
      <c r="L76" s="87" t="s">
        <v>10</v>
      </c>
      <c r="M76" s="87" t="s">
        <v>11</v>
      </c>
      <c r="N76" s="87" t="s">
        <v>12</v>
      </c>
      <c r="O76" s="87" t="s">
        <v>13</v>
      </c>
      <c r="P76" s="87" t="s">
        <v>14</v>
      </c>
      <c r="Q76" s="87" t="s">
        <v>15</v>
      </c>
      <c r="R76" s="87" t="s">
        <v>16</v>
      </c>
      <c r="S76" s="87" t="s">
        <v>17</v>
      </c>
      <c r="T76" s="87" t="s">
        <v>18</v>
      </c>
      <c r="U76" s="88" t="s">
        <v>19</v>
      </c>
    </row>
    <row r="77" spans="2:21" ht="21.75" thickBot="1" x14ac:dyDescent="0.3">
      <c r="B77" s="128">
        <v>3</v>
      </c>
      <c r="C77" s="234" t="s">
        <v>138</v>
      </c>
      <c r="D77" s="235"/>
      <c r="E77" s="90">
        <v>0.15</v>
      </c>
      <c r="F77" s="161">
        <f>F79</f>
        <v>0</v>
      </c>
      <c r="G77" s="91"/>
      <c r="H77" s="91"/>
      <c r="I77" s="169"/>
      <c r="J77" s="89"/>
      <c r="K77" s="89"/>
      <c r="L77" s="89"/>
      <c r="M77" s="89"/>
      <c r="N77" s="89"/>
      <c r="O77" s="93"/>
      <c r="P77" s="89"/>
      <c r="Q77" s="89"/>
      <c r="R77" s="89"/>
      <c r="S77" s="89"/>
      <c r="T77" s="93"/>
      <c r="U77" s="94"/>
    </row>
    <row r="78" spans="2:21" ht="115.5" customHeight="1" thickBot="1" x14ac:dyDescent="0.3">
      <c r="B78" s="219" t="s">
        <v>160</v>
      </c>
      <c r="C78" s="220"/>
      <c r="D78" s="221"/>
      <c r="E78" s="95" t="s">
        <v>3</v>
      </c>
      <c r="F78" s="110" t="s">
        <v>52</v>
      </c>
      <c r="G78" s="95" t="s">
        <v>4</v>
      </c>
      <c r="H78" s="95" t="s">
        <v>5</v>
      </c>
      <c r="I78" s="96" t="s">
        <v>7</v>
      </c>
      <c r="J78" s="97" t="s">
        <v>8</v>
      </c>
      <c r="K78" s="97" t="s">
        <v>9</v>
      </c>
      <c r="L78" s="97" t="s">
        <v>10</v>
      </c>
      <c r="M78" s="97" t="s">
        <v>11</v>
      </c>
      <c r="N78" s="97" t="s">
        <v>12</v>
      </c>
      <c r="O78" s="97" t="s">
        <v>13</v>
      </c>
      <c r="P78" s="97" t="s">
        <v>14</v>
      </c>
      <c r="Q78" s="97" t="s">
        <v>15</v>
      </c>
      <c r="R78" s="97" t="s">
        <v>16</v>
      </c>
      <c r="S78" s="97" t="s">
        <v>17</v>
      </c>
      <c r="T78" s="97" t="s">
        <v>18</v>
      </c>
      <c r="U78" s="98" t="s">
        <v>19</v>
      </c>
    </row>
    <row r="79" spans="2:21" ht="21.75" thickBot="1" x14ac:dyDescent="0.3">
      <c r="B79" s="128">
        <v>3.1</v>
      </c>
      <c r="C79" s="234" t="s">
        <v>139</v>
      </c>
      <c r="D79" s="235"/>
      <c r="E79" s="90">
        <v>0.15</v>
      </c>
      <c r="F79" s="161">
        <f>SUM(F81:F83)</f>
        <v>0</v>
      </c>
      <c r="G79" s="91"/>
      <c r="H79" s="91"/>
      <c r="I79" s="92"/>
      <c r="J79" s="89"/>
      <c r="K79" s="89"/>
      <c r="L79" s="89"/>
      <c r="M79" s="89"/>
      <c r="N79" s="89"/>
      <c r="O79" s="93"/>
      <c r="P79" s="89"/>
      <c r="Q79" s="89"/>
      <c r="R79" s="89"/>
      <c r="S79" s="89"/>
      <c r="T79" s="93"/>
      <c r="U79" s="94"/>
    </row>
    <row r="80" spans="2:21" ht="114" customHeight="1" thickBot="1" x14ac:dyDescent="0.3">
      <c r="B80" s="266" t="s">
        <v>21</v>
      </c>
      <c r="C80" s="267"/>
      <c r="D80" s="121" t="s">
        <v>2</v>
      </c>
      <c r="E80" s="99" t="s">
        <v>3</v>
      </c>
      <c r="F80" s="111" t="s">
        <v>52</v>
      </c>
      <c r="G80" s="99" t="s">
        <v>4</v>
      </c>
      <c r="H80" s="99" t="s">
        <v>5</v>
      </c>
      <c r="I80" s="23" t="s">
        <v>7</v>
      </c>
      <c r="J80" s="24" t="s">
        <v>8</v>
      </c>
      <c r="K80" s="24" t="s">
        <v>9</v>
      </c>
      <c r="L80" s="24" t="s">
        <v>10</v>
      </c>
      <c r="M80" s="24" t="s">
        <v>11</v>
      </c>
      <c r="N80" s="24" t="s">
        <v>12</v>
      </c>
      <c r="O80" s="24" t="s">
        <v>13</v>
      </c>
      <c r="P80" s="24" t="s">
        <v>14</v>
      </c>
      <c r="Q80" s="24" t="s">
        <v>15</v>
      </c>
      <c r="R80" s="24" t="s">
        <v>16</v>
      </c>
      <c r="S80" s="24" t="s">
        <v>17</v>
      </c>
      <c r="T80" s="24" t="s">
        <v>18</v>
      </c>
      <c r="U80" s="25" t="s">
        <v>19</v>
      </c>
    </row>
    <row r="81" spans="2:21" ht="42" x14ac:dyDescent="0.25">
      <c r="B81" s="126" t="s">
        <v>141</v>
      </c>
      <c r="C81" s="37" t="s">
        <v>142</v>
      </c>
      <c r="D81" s="119" t="s">
        <v>24</v>
      </c>
      <c r="E81" s="80">
        <v>0.05</v>
      </c>
      <c r="F81" s="38"/>
      <c r="G81" s="39" t="s">
        <v>216</v>
      </c>
      <c r="H81" s="35" t="s">
        <v>33</v>
      </c>
      <c r="I81" s="37"/>
      <c r="J81" s="40">
        <v>28</v>
      </c>
      <c r="K81" s="37"/>
      <c r="L81" s="37"/>
      <c r="M81" s="37"/>
      <c r="N81" s="37"/>
      <c r="P81" s="68"/>
      <c r="Q81" s="37"/>
      <c r="R81" s="37"/>
      <c r="S81" s="37"/>
      <c r="T81" s="37"/>
      <c r="U81" s="41"/>
    </row>
    <row r="82" spans="2:21" ht="42" x14ac:dyDescent="0.35">
      <c r="B82" s="127" t="s">
        <v>144</v>
      </c>
      <c r="C82" s="49" t="s">
        <v>143</v>
      </c>
      <c r="D82" s="115" t="s">
        <v>24</v>
      </c>
      <c r="E82" s="78">
        <v>0.05</v>
      </c>
      <c r="F82" s="38"/>
      <c r="G82" s="45" t="s">
        <v>145</v>
      </c>
      <c r="H82" s="44" t="s">
        <v>33</v>
      </c>
      <c r="I82" s="43"/>
      <c r="J82" s="43"/>
      <c r="K82" s="43"/>
      <c r="L82" s="43"/>
      <c r="M82" s="43"/>
      <c r="N82" s="43"/>
      <c r="O82" s="279"/>
      <c r="P82" s="47"/>
      <c r="Q82" s="43"/>
      <c r="R82" s="43"/>
      <c r="S82" s="43"/>
      <c r="T82" s="273"/>
      <c r="U82" s="63" t="s">
        <v>217</v>
      </c>
    </row>
    <row r="83" spans="2:21" ht="42.75" thickBot="1" x14ac:dyDescent="0.4">
      <c r="B83" s="124" t="s">
        <v>146</v>
      </c>
      <c r="C83" s="69" t="s">
        <v>147</v>
      </c>
      <c r="D83" s="117" t="s">
        <v>24</v>
      </c>
      <c r="E83" s="100">
        <v>0.05</v>
      </c>
      <c r="F83" s="38"/>
      <c r="G83" s="55" t="s">
        <v>148</v>
      </c>
      <c r="H83" s="35" t="s">
        <v>33</v>
      </c>
      <c r="I83" s="53"/>
      <c r="J83" s="53"/>
      <c r="K83" s="53"/>
      <c r="L83" s="53"/>
      <c r="M83" s="53"/>
      <c r="N83" s="53"/>
      <c r="O83" s="53"/>
      <c r="P83" s="55"/>
      <c r="Q83" s="53"/>
      <c r="R83" s="53"/>
      <c r="S83" s="53"/>
      <c r="T83" s="53"/>
      <c r="U83" s="70" t="s">
        <v>218</v>
      </c>
    </row>
    <row r="84" spans="2:21" ht="112.5" customHeight="1" thickBot="1" x14ac:dyDescent="0.3">
      <c r="B84" s="101" t="s">
        <v>0</v>
      </c>
      <c r="C84" s="217" t="s">
        <v>1</v>
      </c>
      <c r="D84" s="218"/>
      <c r="E84" s="102" t="s">
        <v>3</v>
      </c>
      <c r="F84" s="112" t="s">
        <v>52</v>
      </c>
      <c r="G84" s="102" t="s">
        <v>4</v>
      </c>
      <c r="H84" s="102" t="s">
        <v>5</v>
      </c>
      <c r="I84" s="30" t="s">
        <v>7</v>
      </c>
      <c r="J84" s="31" t="s">
        <v>8</v>
      </c>
      <c r="K84" s="31" t="s">
        <v>9</v>
      </c>
      <c r="L84" s="31" t="s">
        <v>10</v>
      </c>
      <c r="M84" s="31" t="s">
        <v>11</v>
      </c>
      <c r="N84" s="31" t="s">
        <v>12</v>
      </c>
      <c r="O84" s="31" t="s">
        <v>13</v>
      </c>
      <c r="P84" s="31" t="s">
        <v>14</v>
      </c>
      <c r="Q84" s="31" t="s">
        <v>15</v>
      </c>
      <c r="R84" s="31" t="s">
        <v>16</v>
      </c>
      <c r="S84" s="31" t="s">
        <v>17</v>
      </c>
      <c r="T84" s="31" t="s">
        <v>18</v>
      </c>
      <c r="U84" s="32" t="s">
        <v>19</v>
      </c>
    </row>
    <row r="85" spans="2:21" ht="21.75" thickBot="1" x14ac:dyDescent="0.3">
      <c r="B85" s="125">
        <v>4</v>
      </c>
      <c r="C85" s="234" t="s">
        <v>150</v>
      </c>
      <c r="D85" s="235"/>
      <c r="E85" s="33">
        <v>0.1</v>
      </c>
      <c r="F85" s="58">
        <f>F87</f>
        <v>0</v>
      </c>
      <c r="G85" s="35"/>
      <c r="H85" s="35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28"/>
    </row>
    <row r="86" spans="2:21" ht="115.5" customHeight="1" thickBot="1" x14ac:dyDescent="0.3">
      <c r="B86" s="219" t="s">
        <v>161</v>
      </c>
      <c r="C86" s="220"/>
      <c r="D86" s="221"/>
      <c r="E86" s="29" t="s">
        <v>3</v>
      </c>
      <c r="F86" s="107" t="s">
        <v>52</v>
      </c>
      <c r="G86" s="29" t="s">
        <v>4</v>
      </c>
      <c r="H86" s="29" t="s">
        <v>5</v>
      </c>
      <c r="I86" s="30" t="s">
        <v>7</v>
      </c>
      <c r="J86" s="31" t="s">
        <v>8</v>
      </c>
      <c r="K86" s="31" t="s">
        <v>9</v>
      </c>
      <c r="L86" s="31" t="s">
        <v>10</v>
      </c>
      <c r="M86" s="31" t="s">
        <v>11</v>
      </c>
      <c r="N86" s="31" t="s">
        <v>12</v>
      </c>
      <c r="O86" s="31" t="s">
        <v>13</v>
      </c>
      <c r="P86" s="31" t="s">
        <v>14</v>
      </c>
      <c r="Q86" s="31" t="s">
        <v>15</v>
      </c>
      <c r="R86" s="31" t="s">
        <v>16</v>
      </c>
      <c r="S86" s="31" t="s">
        <v>17</v>
      </c>
      <c r="T86" s="31" t="s">
        <v>18</v>
      </c>
      <c r="U86" s="32" t="s">
        <v>19</v>
      </c>
    </row>
    <row r="87" spans="2:21" ht="21.75" thickBot="1" x14ac:dyDescent="0.3">
      <c r="B87" s="125">
        <v>4.0999999999999996</v>
      </c>
      <c r="C87" s="234" t="s">
        <v>151</v>
      </c>
      <c r="D87" s="235"/>
      <c r="E87" s="33">
        <v>0.1</v>
      </c>
      <c r="F87" s="58">
        <f>SUM(F89)</f>
        <v>0</v>
      </c>
      <c r="G87" s="35"/>
      <c r="H87" s="35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28"/>
    </row>
    <row r="88" spans="2:21" ht="102" thickBot="1" x14ac:dyDescent="0.3">
      <c r="B88" s="199" t="s">
        <v>21</v>
      </c>
      <c r="C88" s="200"/>
      <c r="D88" s="118" t="s">
        <v>2</v>
      </c>
      <c r="E88" s="36" t="s">
        <v>3</v>
      </c>
      <c r="F88" s="108" t="s">
        <v>52</v>
      </c>
      <c r="G88" s="36" t="s">
        <v>4</v>
      </c>
      <c r="H88" s="36" t="s">
        <v>5</v>
      </c>
      <c r="I88" s="30" t="s">
        <v>7</v>
      </c>
      <c r="J88" s="31" t="s">
        <v>8</v>
      </c>
      <c r="K88" s="31" t="s">
        <v>9</v>
      </c>
      <c r="L88" s="31" t="s">
        <v>10</v>
      </c>
      <c r="M88" s="31" t="s">
        <v>11</v>
      </c>
      <c r="N88" s="31" t="s">
        <v>12</v>
      </c>
      <c r="O88" s="31" t="s">
        <v>13</v>
      </c>
      <c r="P88" s="31" t="s">
        <v>14</v>
      </c>
      <c r="Q88" s="31" t="s">
        <v>15</v>
      </c>
      <c r="R88" s="31" t="s">
        <v>16</v>
      </c>
      <c r="S88" s="31" t="s">
        <v>17</v>
      </c>
      <c r="T88" s="31" t="s">
        <v>18</v>
      </c>
      <c r="U88" s="32" t="s">
        <v>19</v>
      </c>
    </row>
    <row r="89" spans="2:21" ht="42.75" thickBot="1" x14ac:dyDescent="0.3">
      <c r="B89" s="128" t="s">
        <v>157</v>
      </c>
      <c r="C89" s="89" t="s">
        <v>152</v>
      </c>
      <c r="D89" s="120" t="s">
        <v>24</v>
      </c>
      <c r="E89" s="158">
        <v>0.1</v>
      </c>
      <c r="F89" s="159"/>
      <c r="G89" s="91" t="s">
        <v>168</v>
      </c>
      <c r="H89" s="91" t="s">
        <v>33</v>
      </c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136"/>
    </row>
    <row r="90" spans="2:21" ht="15.75" customHeight="1" x14ac:dyDescent="0.25">
      <c r="B90" s="189" t="s">
        <v>165</v>
      </c>
      <c r="C90" s="190"/>
      <c r="D90" s="191"/>
      <c r="E90" s="195">
        <v>1</v>
      </c>
      <c r="F90" s="197">
        <f>F85+F77+F36+F11</f>
        <v>0</v>
      </c>
      <c r="G90" s="205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7"/>
    </row>
    <row r="91" spans="2:21" ht="15.75" customHeight="1" thickBot="1" x14ac:dyDescent="0.3">
      <c r="B91" s="192"/>
      <c r="C91" s="193"/>
      <c r="D91" s="194"/>
      <c r="E91" s="196"/>
      <c r="F91" s="198"/>
      <c r="G91" s="208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10"/>
    </row>
    <row r="92" spans="2:21" ht="16.5" thickBot="1" x14ac:dyDescent="0.3">
      <c r="B92" s="147"/>
      <c r="C92" s="148"/>
      <c r="D92" s="149"/>
      <c r="E92" s="150"/>
      <c r="F92" s="151"/>
      <c r="G92" s="152"/>
      <c r="H92" s="152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4"/>
    </row>
    <row r="93" spans="2:21" ht="63.75" customHeight="1" x14ac:dyDescent="0.35">
      <c r="B93" s="123"/>
      <c r="C93" s="17"/>
      <c r="D93" s="116"/>
      <c r="E93" s="17"/>
      <c r="F93" s="113"/>
      <c r="G93" s="17"/>
      <c r="H93" s="18"/>
      <c r="I93" s="17"/>
      <c r="J93" s="17"/>
      <c r="K93" s="17"/>
      <c r="L93" s="17"/>
      <c r="M93" s="17"/>
      <c r="N93" s="17"/>
      <c r="O93" s="17"/>
      <c r="P93" s="19"/>
      <c r="Q93" s="17"/>
      <c r="R93" s="17"/>
      <c r="S93" s="17"/>
      <c r="T93" s="17"/>
      <c r="U93" s="17"/>
    </row>
    <row r="94" spans="2:21" s="17" customFormat="1" ht="21" x14ac:dyDescent="0.35">
      <c r="B94" s="123"/>
      <c r="D94" s="116"/>
      <c r="F94" s="113"/>
      <c r="G94" s="204" t="s">
        <v>195</v>
      </c>
      <c r="H94" s="204"/>
      <c r="P94" s="19"/>
    </row>
    <row r="95" spans="2:21" s="17" customFormat="1" ht="21" x14ac:dyDescent="0.35">
      <c r="B95" s="123"/>
      <c r="D95" s="116"/>
      <c r="F95" s="113"/>
      <c r="G95" s="188" t="s">
        <v>196</v>
      </c>
      <c r="H95" s="188"/>
      <c r="P95" s="19"/>
    </row>
    <row r="96" spans="2:21" s="17" customFormat="1" ht="9.75" customHeight="1" x14ac:dyDescent="0.35">
      <c r="B96" s="123"/>
      <c r="D96" s="116"/>
      <c r="F96" s="113"/>
      <c r="G96" s="19"/>
      <c r="H96" s="18"/>
      <c r="P96" s="19"/>
    </row>
    <row r="97" spans="2:16" s="17" customFormat="1" ht="21" x14ac:dyDescent="0.35">
      <c r="B97" s="123"/>
      <c r="C97" s="17" t="s">
        <v>163</v>
      </c>
      <c r="D97" s="116"/>
      <c r="F97" s="113"/>
      <c r="G97" s="17" t="s">
        <v>190</v>
      </c>
      <c r="H97" s="18"/>
      <c r="K97" s="17" t="s">
        <v>164</v>
      </c>
      <c r="P97" s="19"/>
    </row>
    <row r="98" spans="2:16" s="17" customFormat="1" ht="18.75" customHeight="1" x14ac:dyDescent="0.35">
      <c r="B98" s="123"/>
      <c r="D98" s="116"/>
      <c r="F98" s="113"/>
      <c r="H98" s="18"/>
      <c r="P98" s="19"/>
    </row>
    <row r="99" spans="2:16" s="17" customFormat="1" ht="21" x14ac:dyDescent="0.35">
      <c r="B99" s="123"/>
      <c r="D99" s="116"/>
      <c r="F99" s="113"/>
      <c r="H99" s="18"/>
      <c r="P99" s="19"/>
    </row>
    <row r="100" spans="2:16" s="17" customFormat="1" ht="21" x14ac:dyDescent="0.35">
      <c r="B100" s="123"/>
      <c r="C100" s="17" t="s">
        <v>188</v>
      </c>
      <c r="D100" s="116"/>
      <c r="F100" s="113"/>
      <c r="G100" s="17" t="s">
        <v>191</v>
      </c>
      <c r="H100" s="18"/>
      <c r="K100" s="17" t="s">
        <v>197</v>
      </c>
      <c r="P100" s="19"/>
    </row>
    <row r="101" spans="2:16" s="17" customFormat="1" ht="21" x14ac:dyDescent="0.35">
      <c r="B101" s="123"/>
      <c r="C101" s="17" t="s">
        <v>189</v>
      </c>
      <c r="D101" s="116"/>
      <c r="F101" s="113"/>
      <c r="G101" s="17" t="s">
        <v>192</v>
      </c>
      <c r="H101" s="18"/>
      <c r="K101" s="17" t="s">
        <v>193</v>
      </c>
      <c r="P101" s="19"/>
    </row>
    <row r="102" spans="2:16" s="17" customFormat="1" ht="21" x14ac:dyDescent="0.35">
      <c r="B102" s="123"/>
      <c r="C102" s="17" t="s">
        <v>194</v>
      </c>
      <c r="D102" s="116"/>
      <c r="F102" s="113"/>
      <c r="G102" s="17" t="s">
        <v>194</v>
      </c>
      <c r="H102" s="18"/>
      <c r="K102" s="17" t="s">
        <v>194</v>
      </c>
      <c r="P102" s="19"/>
    </row>
  </sheetData>
  <mergeCells count="137">
    <mergeCell ref="B78:D78"/>
    <mergeCell ref="C77:D77"/>
    <mergeCell ref="C84:D84"/>
    <mergeCell ref="C85:D85"/>
    <mergeCell ref="B80:C80"/>
    <mergeCell ref="C35:D35"/>
    <mergeCell ref="B37:D37"/>
    <mergeCell ref="C38:D38"/>
    <mergeCell ref="C36:D36"/>
    <mergeCell ref="C24:D24"/>
    <mergeCell ref="B31:B32"/>
    <mergeCell ref="C31:C32"/>
    <mergeCell ref="D31:D32"/>
    <mergeCell ref="C76:D76"/>
    <mergeCell ref="I8:T8"/>
    <mergeCell ref="B14:C14"/>
    <mergeCell ref="B25:C25"/>
    <mergeCell ref="B9:U9"/>
    <mergeCell ref="C10:D10"/>
    <mergeCell ref="B12:D12"/>
    <mergeCell ref="C11:D11"/>
    <mergeCell ref="C13:D13"/>
    <mergeCell ref="B23:D23"/>
    <mergeCell ref="P10:P14"/>
    <mergeCell ref="U10:U14"/>
    <mergeCell ref="T10:T14"/>
    <mergeCell ref="S10:S14"/>
    <mergeCell ref="R10:R14"/>
    <mergeCell ref="Q10:Q14"/>
    <mergeCell ref="G23:G25"/>
    <mergeCell ref="B57:C57"/>
    <mergeCell ref="C41:C44"/>
    <mergeCell ref="C48:C49"/>
    <mergeCell ref="B48:B49"/>
    <mergeCell ref="B55:D55"/>
    <mergeCell ref="C56:D56"/>
    <mergeCell ref="D48:D49"/>
    <mergeCell ref="B39:C39"/>
    <mergeCell ref="B41:B44"/>
    <mergeCell ref="D41:D44"/>
    <mergeCell ref="D62:D64"/>
    <mergeCell ref="D65:D66"/>
    <mergeCell ref="B70:B73"/>
    <mergeCell ref="C70:C73"/>
    <mergeCell ref="C74:C75"/>
    <mergeCell ref="B74:B75"/>
    <mergeCell ref="C62:C64"/>
    <mergeCell ref="B67:D67"/>
    <mergeCell ref="C68:D68"/>
    <mergeCell ref="B69:C69"/>
    <mergeCell ref="B2:U2"/>
    <mergeCell ref="D4:U6"/>
    <mergeCell ref="D3:U3"/>
    <mergeCell ref="G10:G14"/>
    <mergeCell ref="H10:H14"/>
    <mergeCell ref="I10:I14"/>
    <mergeCell ref="J10:J14"/>
    <mergeCell ref="K10:K14"/>
    <mergeCell ref="L10:L14"/>
    <mergeCell ref="M10:M14"/>
    <mergeCell ref="N10:N14"/>
    <mergeCell ref="O10:O14"/>
    <mergeCell ref="B88:C88"/>
    <mergeCell ref="C79:D79"/>
    <mergeCell ref="C87:D87"/>
    <mergeCell ref="B86:D86"/>
    <mergeCell ref="B59:B60"/>
    <mergeCell ref="C59:C60"/>
    <mergeCell ref="D59:D60"/>
    <mergeCell ref="B62:B64"/>
    <mergeCell ref="B65:B66"/>
    <mergeCell ref="C65:C66"/>
    <mergeCell ref="G95:H95"/>
    <mergeCell ref="B90:D91"/>
    <mergeCell ref="E90:E91"/>
    <mergeCell ref="F90:F91"/>
    <mergeCell ref="G94:H94"/>
    <mergeCell ref="G90:U91"/>
    <mergeCell ref="H23:H25"/>
    <mergeCell ref="U23:U25"/>
    <mergeCell ref="I23:I25"/>
    <mergeCell ref="T23:T25"/>
    <mergeCell ref="S23:S25"/>
    <mergeCell ref="R23:R25"/>
    <mergeCell ref="Q23:Q25"/>
    <mergeCell ref="P23:P25"/>
    <mergeCell ref="O23:O25"/>
    <mergeCell ref="N23:N25"/>
    <mergeCell ref="M23:M25"/>
    <mergeCell ref="L23:L25"/>
    <mergeCell ref="K23:K25"/>
    <mergeCell ref="J23:J25"/>
    <mergeCell ref="G35:G39"/>
    <mergeCell ref="H35:H39"/>
    <mergeCell ref="U35:U39"/>
    <mergeCell ref="T35:T39"/>
    <mergeCell ref="S35:S39"/>
    <mergeCell ref="R35:R39"/>
    <mergeCell ref="Q35:Q39"/>
    <mergeCell ref="P35:P39"/>
    <mergeCell ref="O35:O39"/>
    <mergeCell ref="N35:N39"/>
    <mergeCell ref="M35:M39"/>
    <mergeCell ref="L35:L39"/>
    <mergeCell ref="K35:K39"/>
    <mergeCell ref="J35:J39"/>
    <mergeCell ref="I35:I39"/>
    <mergeCell ref="G55:G57"/>
    <mergeCell ref="H55:H57"/>
    <mergeCell ref="U55:U57"/>
    <mergeCell ref="I55:I57"/>
    <mergeCell ref="T55:T57"/>
    <mergeCell ref="S55:S57"/>
    <mergeCell ref="R55:R57"/>
    <mergeCell ref="Q55:Q57"/>
    <mergeCell ref="P55:P57"/>
    <mergeCell ref="O55:O57"/>
    <mergeCell ref="N55:N57"/>
    <mergeCell ref="M55:M57"/>
    <mergeCell ref="L55:L57"/>
    <mergeCell ref="K55:K57"/>
    <mergeCell ref="J55:J57"/>
    <mergeCell ref="G67:G69"/>
    <mergeCell ref="H67:H69"/>
    <mergeCell ref="U67:U69"/>
    <mergeCell ref="I67:I69"/>
    <mergeCell ref="T67:T69"/>
    <mergeCell ref="S67:S69"/>
    <mergeCell ref="R67:R69"/>
    <mergeCell ref="J67:J69"/>
    <mergeCell ref="K67:K69"/>
    <mergeCell ref="L67:L69"/>
    <mergeCell ref="Q67:Q69"/>
    <mergeCell ref="P67:P69"/>
    <mergeCell ref="O67:O69"/>
    <mergeCell ref="N67:N69"/>
    <mergeCell ref="M67:M69"/>
  </mergeCells>
  <pageMargins left="0.7" right="0.7" top="0.75" bottom="0.75" header="0.3" footer="0.3"/>
  <pageSetup scale="32" fitToHeight="0" orientation="landscape" r:id="rId1"/>
  <rowBreaks count="3" manualBreakCount="3">
    <brk id="34" max="21" man="1"/>
    <brk id="54" max="21" man="1"/>
    <brk id="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"/>
  <sheetViews>
    <sheetView workbookViewId="0">
      <selection activeCell="C31" sqref="C31"/>
    </sheetView>
  </sheetViews>
  <sheetFormatPr baseColWidth="10" defaultRowHeight="15" x14ac:dyDescent="0.25"/>
  <cols>
    <col min="1" max="1" width="6" customWidth="1"/>
    <col min="3" max="3" width="37.140625" customWidth="1"/>
    <col min="4" max="4" width="18.28515625" customWidth="1"/>
    <col min="5" max="5" width="16.28515625" customWidth="1"/>
    <col min="7" max="7" width="34.7109375" customWidth="1"/>
    <col min="8" max="8" width="16.5703125" customWidth="1"/>
    <col min="9" max="10" width="3.7109375" bestFit="1" customWidth="1"/>
    <col min="11" max="11" width="4.5703125" bestFit="1" customWidth="1"/>
    <col min="12" max="12" width="4.140625" bestFit="1" customWidth="1"/>
    <col min="13" max="13" width="4.5703125" bestFit="1" customWidth="1"/>
    <col min="14" max="15" width="3.85546875" bestFit="1" customWidth="1"/>
    <col min="16" max="16" width="4.42578125" bestFit="1" customWidth="1"/>
    <col min="17" max="17" width="3.85546875" bestFit="1" customWidth="1"/>
    <col min="18" max="19" width="4.28515625" bestFit="1" customWidth="1"/>
    <col min="20" max="20" width="3.5703125" bestFit="1" customWidth="1"/>
    <col min="21" max="21" width="22.7109375" customWidth="1"/>
  </cols>
  <sheetData>
    <row r="1" spans="2:21" ht="15.75" thickBot="1" x14ac:dyDescent="0.3"/>
    <row r="2" spans="2:21" ht="15.75" x14ac:dyDescent="0.25">
      <c r="B2" s="5"/>
      <c r="C2" s="5"/>
      <c r="D2" s="5"/>
      <c r="E2" s="5"/>
      <c r="F2" s="5"/>
      <c r="G2" s="5"/>
      <c r="H2" s="5"/>
      <c r="I2" s="268" t="s">
        <v>6</v>
      </c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5"/>
    </row>
    <row r="3" spans="2:21" ht="48" thickBot="1" x14ac:dyDescent="0.3">
      <c r="B3" s="5" t="s">
        <v>0</v>
      </c>
      <c r="C3" s="5" t="s">
        <v>1</v>
      </c>
      <c r="D3" s="5" t="s">
        <v>2</v>
      </c>
      <c r="E3" s="7" t="s">
        <v>3</v>
      </c>
      <c r="F3" s="5" t="s">
        <v>52</v>
      </c>
      <c r="G3" s="7" t="s">
        <v>4</v>
      </c>
      <c r="H3" s="5" t="s">
        <v>5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3" t="s">
        <v>19</v>
      </c>
    </row>
    <row r="4" spans="2:21" x14ac:dyDescent="0.25">
      <c r="B4" s="5">
        <v>1</v>
      </c>
      <c r="C4" s="5"/>
      <c r="D4" s="5"/>
      <c r="E4" s="8"/>
      <c r="F4" s="5"/>
      <c r="G4" s="7"/>
      <c r="H4" s="5"/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 ht="32.25" thickBot="1" x14ac:dyDescent="0.3">
      <c r="B5" s="270" t="s">
        <v>20</v>
      </c>
      <c r="C5" s="270"/>
      <c r="D5" s="5" t="s">
        <v>2</v>
      </c>
      <c r="E5" s="7" t="s">
        <v>3</v>
      </c>
      <c r="F5" s="5" t="s">
        <v>52</v>
      </c>
      <c r="G5" s="7" t="s">
        <v>4</v>
      </c>
      <c r="H5" s="5" t="s">
        <v>5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3" t="s">
        <v>19</v>
      </c>
    </row>
    <row r="6" spans="2:21" x14ac:dyDescent="0.25">
      <c r="B6" s="5">
        <v>1.1000000000000001</v>
      </c>
      <c r="C6" s="5"/>
      <c r="D6" s="5"/>
      <c r="E6" s="8"/>
      <c r="F6" s="5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1" ht="30.75" thickBot="1" x14ac:dyDescent="0.3">
      <c r="B7" s="270" t="s">
        <v>21</v>
      </c>
      <c r="C7" s="270"/>
      <c r="D7" s="5" t="s">
        <v>2</v>
      </c>
      <c r="E7" s="7" t="s">
        <v>3</v>
      </c>
      <c r="F7" s="5" t="s">
        <v>52</v>
      </c>
      <c r="G7" s="7" t="s">
        <v>4</v>
      </c>
      <c r="H7" s="5" t="s">
        <v>5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13</v>
      </c>
      <c r="P7" s="1" t="s">
        <v>14</v>
      </c>
      <c r="Q7" s="1" t="s">
        <v>15</v>
      </c>
      <c r="R7" s="1" t="s">
        <v>16</v>
      </c>
      <c r="S7" s="1" t="s">
        <v>17</v>
      </c>
      <c r="T7" s="1" t="s">
        <v>18</v>
      </c>
      <c r="U7" s="3" t="s">
        <v>19</v>
      </c>
    </row>
    <row r="8" spans="2:21" x14ac:dyDescent="0.25">
      <c r="B8" s="5" t="s">
        <v>22</v>
      </c>
      <c r="C8" s="7" t="s">
        <v>56</v>
      </c>
      <c r="D8" s="5"/>
      <c r="E8" s="9"/>
      <c r="F8" s="5"/>
      <c r="G8" s="7"/>
      <c r="H8" s="7"/>
      <c r="I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1" x14ac:dyDescent="0.25">
      <c r="C9" s="4" t="s">
        <v>57</v>
      </c>
    </row>
    <row r="10" spans="2:21" x14ac:dyDescent="0.25">
      <c r="C10" s="4" t="s">
        <v>58</v>
      </c>
    </row>
    <row r="11" spans="2:21" x14ac:dyDescent="0.25">
      <c r="C11" s="4" t="s">
        <v>67</v>
      </c>
    </row>
    <row r="12" spans="2:21" x14ac:dyDescent="0.25">
      <c r="C12" s="4" t="s">
        <v>125</v>
      </c>
    </row>
    <row r="13" spans="2:21" x14ac:dyDescent="0.25">
      <c r="C13" s="4" t="s">
        <v>149</v>
      </c>
    </row>
  </sheetData>
  <mergeCells count="3">
    <mergeCell ref="I2:T2"/>
    <mergeCell ref="B5:C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sst</vt:lpstr>
      <vt:lpstr>copasst</vt:lpstr>
      <vt:lpstr>sst!Área_de_impresión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Eduardo Orduz Nivia</dc:creator>
  <cp:lastModifiedBy>YOANA MIREYA ROJAS MUÑOZ</cp:lastModifiedBy>
  <cp:lastPrinted>2019-12-27T16:52:03Z</cp:lastPrinted>
  <dcterms:created xsi:type="dcterms:W3CDTF">2019-01-03T12:44:15Z</dcterms:created>
  <dcterms:modified xsi:type="dcterms:W3CDTF">2019-12-27T17:13:41Z</dcterms:modified>
</cp:coreProperties>
</file>