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700"/>
  </bookViews>
  <sheets>
    <sheet name="1" sheetId="19" r:id="rId1"/>
  </sheets>
  <definedNames>
    <definedName name="_xlnm.Print_Titles" localSheetId="0">'1'!$A:$W</definedName>
  </definedNames>
  <calcPr calcId="162913"/>
</workbook>
</file>

<file path=xl/calcChain.xml><?xml version="1.0" encoding="utf-8"?>
<calcChain xmlns="http://schemas.openxmlformats.org/spreadsheetml/2006/main">
  <c r="Q27" i="19" l="1"/>
  <c r="R27" i="19" s="1"/>
  <c r="O27" i="19"/>
  <c r="P27" i="19" s="1"/>
  <c r="R23" i="19"/>
  <c r="Q23" i="19"/>
  <c r="P23" i="19"/>
  <c r="O23" i="19"/>
  <c r="R19" i="19"/>
  <c r="Q19" i="19"/>
  <c r="P19" i="19"/>
  <c r="O19" i="19"/>
  <c r="R12" i="19"/>
  <c r="V27" i="19"/>
  <c r="W27" i="19" s="1"/>
  <c r="W23" i="19"/>
  <c r="V23" i="19"/>
  <c r="W19" i="19"/>
  <c r="V19" i="19"/>
  <c r="W12" i="19"/>
  <c r="S23" i="19" l="1"/>
  <c r="S19" i="19"/>
  <c r="S27" i="19"/>
  <c r="P12" i="19"/>
  <c r="L27" i="19"/>
  <c r="M27" i="19" s="1"/>
  <c r="J27" i="19"/>
  <c r="K27" i="19" s="1"/>
  <c r="T27" i="19"/>
  <c r="U27" i="19" s="1"/>
  <c r="U12" i="19"/>
  <c r="M12" i="19"/>
  <c r="K12" i="19"/>
  <c r="H27" i="19"/>
  <c r="I27" i="19" s="1"/>
  <c r="F27" i="19"/>
  <c r="G27" i="19" s="1"/>
  <c r="D27" i="19"/>
  <c r="E27" i="19" s="1"/>
  <c r="N27" i="19" l="1"/>
  <c r="B27" i="19"/>
  <c r="C27" i="19" s="1"/>
  <c r="I12" i="19"/>
  <c r="G12" i="19"/>
  <c r="E12" i="19"/>
  <c r="C12" i="19"/>
  <c r="J19" i="19" l="1"/>
  <c r="K19" i="19"/>
  <c r="L19" i="19"/>
  <c r="M19" i="19"/>
  <c r="J23" i="19"/>
  <c r="K23" i="19"/>
  <c r="L23" i="19"/>
  <c r="M23" i="19"/>
  <c r="N23" i="19" l="1"/>
  <c r="N19" i="19"/>
  <c r="U23" i="19"/>
  <c r="T23" i="19"/>
  <c r="U19" i="19"/>
  <c r="T19" i="19"/>
  <c r="I23" i="19" l="1"/>
  <c r="H23" i="19"/>
  <c r="I19" i="19"/>
  <c r="H19" i="19"/>
  <c r="G23" i="19" l="1"/>
  <c r="F23" i="19"/>
  <c r="E23" i="19" l="1"/>
  <c r="D23" i="19"/>
  <c r="C23" i="19"/>
  <c r="B23" i="19"/>
  <c r="G19" i="19"/>
  <c r="F19" i="19"/>
  <c r="E19" i="19"/>
  <c r="D19" i="19"/>
  <c r="C19" i="19"/>
  <c r="B19" i="19"/>
  <c r="B8" i="19"/>
</calcChain>
</file>

<file path=xl/sharedStrings.xml><?xml version="1.0" encoding="utf-8"?>
<sst xmlns="http://schemas.openxmlformats.org/spreadsheetml/2006/main" count="87" uniqueCount="57">
  <si>
    <t>LIQUIDEZ</t>
  </si>
  <si>
    <t xml:space="preserve">Activo Corriente </t>
  </si>
  <si>
    <t xml:space="preserve">Pasivo Corriente </t>
  </si>
  <si>
    <t>ENDEUDAMIENTO</t>
  </si>
  <si>
    <t xml:space="preserve">TOTAL PASIVO </t>
  </si>
  <si>
    <t>TOTAL ACTIVO</t>
  </si>
  <si>
    <t>ADMISIBILIDAD</t>
  </si>
  <si>
    <t>UNIVERSIDAD MILITAR NUEVA GRANADA</t>
  </si>
  <si>
    <t>%PARTIC</t>
  </si>
  <si>
    <t xml:space="preserve"> CUMPLE</t>
  </si>
  <si>
    <t>DEL 90% AL 100% DEL PRESUPUESTO OFICIAL EN PESOS</t>
  </si>
  <si>
    <t>FRANCYNNE MONTAÑO ESPINEL</t>
  </si>
  <si>
    <t xml:space="preserve">   P.E. DIVISION ADMISIONES, REGISTRO Y CONTROL ACADEMICO</t>
  </si>
  <si>
    <t>FECHA DE INSCRIPCION: 2010/07/06</t>
  </si>
  <si>
    <t>FECHA RENOVACIÓN: 2019/04/01</t>
  </si>
  <si>
    <t>P.E. DIVISIÓN GESTION DE CALIDAD</t>
  </si>
  <si>
    <t>OSCAR WILLIAM PINZÓN HERNANDEZ</t>
  </si>
  <si>
    <t>EVALUACIÓN INVITACIÓN PÚBLICA  N° 04 DE 2020</t>
  </si>
  <si>
    <t>OBJETO:  "CONTRATAR CON UNA O VARIAS COMPAÑÍAS DE SEGUROS LEGALMENTE AUTORIZADAS PARA FUNCIONAR EN EL PAÍS, LAS PÓLIZAS DEL PROGRAMA DE SEGUROS DE LA UNIVERSIDAD MILITAR NUEVA GRANADA REQUERIDAS PARA LA ADECUADA PROTECCIÓN DE LOS ESTUDIANTES POR ACCIDENTES A QUE SE VEAN EXPUESTOS; ASÍ COMO EL ASEGURAMIENTO DE LOS  BIENES E INTERESES PATRIMONIALES DE SU PROPIEDAD, Y POR AQUELLOS BIENES E INTERESES PATRIMONIALES POR LOS QUE SEA O FUERE RESPONSABLE O LE CORRESPONDA ASEGURAR EN VIRTUD DE DISPOSICIÓN LEGAL O CONTRACTUAL"</t>
  </si>
  <si>
    <t>NIT: 860.002.400-2</t>
  </si>
  <si>
    <t>FECHA DE INSCRIPCION: 2009/08/06</t>
  </si>
  <si>
    <t>FECHA RENOVACIÓN: 2019/04/15</t>
  </si>
  <si>
    <t>Mayor o igual a 1.3</t>
  </si>
  <si>
    <t>Igual o menor 92%</t>
  </si>
  <si>
    <t>NIT: 860.010.170-7</t>
  </si>
  <si>
    <t>FECHA DE INSCRIPCION: 1984/10/16</t>
  </si>
  <si>
    <t>FECHA RENOVACIÓN: 2019/03/21</t>
  </si>
  <si>
    <t>POSITIVA COMPAÑÍA DE SEGUROS S.A.</t>
  </si>
  <si>
    <t>HDI SEGUROS DE VIDA S.A.</t>
  </si>
  <si>
    <t>LA PREVISORA S.A. COMPAÑÍA DE SEGUROS</t>
  </si>
  <si>
    <t>NIT: 860.011.153-6</t>
  </si>
  <si>
    <t>FECHA DE INSCRIPCION: 1984/04/11</t>
  </si>
  <si>
    <t>SEGUROS DE VIDA DEL ESTADO S.A.</t>
  </si>
  <si>
    <t>NIT: 860.009.174-4</t>
  </si>
  <si>
    <t>FECHA DE INSCRIPCION: 1989/10/09</t>
  </si>
  <si>
    <t>FECHA RENOVACIÓN: 2019/03/07</t>
  </si>
  <si>
    <t>ASEGURADORA SOLIDARIA DE COLOMBIA ENTIDAD COOPERATIVA</t>
  </si>
  <si>
    <t>NIT: 860.524.654-6</t>
  </si>
  <si>
    <t>FECHA DE INSCRIPCION: 2009/12/02</t>
  </si>
  <si>
    <t>FECHA RENOVACIÓN: 2019/04/13</t>
  </si>
  <si>
    <t>CHUBB SEGUROS COLOMBIA S.A.</t>
  </si>
  <si>
    <t>NIT: 860.026.518-6</t>
  </si>
  <si>
    <t>UNIÓN TEMPORAL ASEGURADORA SOLIDARIA - CHUBB</t>
  </si>
  <si>
    <t>FECHA RENOVACIÓN: 2019/04/28</t>
  </si>
  <si>
    <t>PRESUPUESTO POR GRUPOS</t>
  </si>
  <si>
    <t>PRESUPUESTO OFICIAL DEL PLIEGO</t>
  </si>
  <si>
    <t>VALOR DE LA OFERTA POR GRUPO OFERENTE</t>
  </si>
  <si>
    <t>INFORMACION FINANCIERA: DICIEMBRE 31 DE 2018</t>
  </si>
  <si>
    <t>GRUPO</t>
  </si>
  <si>
    <t>CAPACIDAD ORGANIZACIONAL</t>
  </si>
  <si>
    <t>Patrimonio Adecuado</t>
  </si>
  <si>
    <t>Patrimonio Técnico</t>
  </si>
  <si>
    <t>Patrimonio Técnico -Patrimonio Adecuado 
(Mayor o igual al valor del presupuesto del grupo o grupos al cual presenta oferta)</t>
  </si>
  <si>
    <t>CUMPLE</t>
  </si>
  <si>
    <t>P.E. VICERRECTORIA ADMINISTRATIVA</t>
  </si>
  <si>
    <t>MARIA PATRICIA GALLO DIAZ</t>
  </si>
  <si>
    <t>ORIGINAL FIRMADO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</si>
</sst>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quot;$&quot;\ #,##0_);[Red]\(&quot;$&quot;\ #,##0\)"/>
    <numFmt numFmtId="165" formatCode="_(* #,##0.00_);_(* \(#,##0.00\);_(* &quot;-&quot;??_);_(@_)"/>
    <numFmt numFmtId="166" formatCode="0.0%"/>
    <numFmt numFmtId="167" formatCode="0.0"/>
    <numFmt numFmtId="168" formatCode="&quot;$&quot;\ #,##0;[Red]&quot;$&quot;\ #,##0"/>
    <numFmt numFmtId="169" formatCode="&quot;$&quot;\ #,##0"/>
    <numFmt numFmtId="170" formatCode="_-[$$-240A]\ * #,##0.00_-;\-[$$-240A]\ * #,##0.00_-;_-[$$-240A]\ * &quot;-&quot;??_-;_-@_-"/>
  </numFmts>
  <fonts count="15" x14ac:knownFonts="1">
    <font>
      <sz val="11"/>
      <color theme="1"/>
      <name val="Calibri"/>
      <family val="2"/>
      <scheme val="minor"/>
    </font>
    <font>
      <sz val="11"/>
      <color theme="1"/>
      <name val="Calibri"/>
      <family val="2"/>
      <scheme val="minor"/>
    </font>
    <font>
      <b/>
      <sz val="11"/>
      <name val="Calibri"/>
      <family val="2"/>
      <scheme val="minor"/>
    </font>
    <font>
      <b/>
      <sz val="10"/>
      <name val="Calibri"/>
      <family val="2"/>
      <scheme val="minor"/>
    </font>
    <font>
      <b/>
      <sz val="9"/>
      <name val="Calibri"/>
      <family val="2"/>
      <scheme val="minor"/>
    </font>
    <font>
      <sz val="9"/>
      <name val="Calibri"/>
      <family val="2"/>
      <scheme val="minor"/>
    </font>
    <font>
      <b/>
      <u/>
      <sz val="9"/>
      <name val="Calibri"/>
      <family val="2"/>
      <scheme val="minor"/>
    </font>
    <font>
      <b/>
      <u val="singleAccounting"/>
      <sz val="9"/>
      <name val="Calibri"/>
      <family val="2"/>
      <scheme val="minor"/>
    </font>
    <font>
      <sz val="10"/>
      <name val="Calibri"/>
      <family val="2"/>
      <scheme val="minor"/>
    </font>
    <font>
      <b/>
      <sz val="12"/>
      <name val="Calibri"/>
      <family val="2"/>
      <scheme val="minor"/>
    </font>
    <font>
      <sz val="12"/>
      <name val="Calibri"/>
      <family val="2"/>
      <scheme val="minor"/>
    </font>
    <font>
      <sz val="11"/>
      <name val="Calibri"/>
      <family val="2"/>
      <scheme val="minor"/>
    </font>
    <font>
      <sz val="10"/>
      <name val="Arial"/>
      <family val="2"/>
    </font>
    <font>
      <b/>
      <sz val="10"/>
      <name val="Arial"/>
      <family val="2"/>
    </font>
    <font>
      <b/>
      <sz val="11"/>
      <color theme="5" tint="0.59999389629810485"/>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4" tint="0.59999389629810485"/>
        <bgColor indexed="64"/>
      </patternFill>
    </fill>
    <fill>
      <patternFill patternType="solid">
        <fgColor theme="9" tint="0.59999389629810485"/>
        <bgColor indexed="64"/>
      </patternFill>
    </fill>
  </fills>
  <borders count="4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87">
    <xf numFmtId="0" fontId="0" fillId="0" borderId="0" xfId="0"/>
    <xf numFmtId="0" fontId="4" fillId="0" borderId="0" xfId="1" applyNumberFormat="1" applyFont="1" applyFill="1" applyBorder="1" applyAlignment="1">
      <alignment horizontal="center" vertical="center" wrapText="1"/>
    </xf>
    <xf numFmtId="165" fontId="4" fillId="0" borderId="2" xfId="1" applyFont="1" applyFill="1" applyBorder="1" applyAlignment="1">
      <alignment horizontal="center" vertical="center"/>
    </xf>
    <xf numFmtId="165" fontId="5" fillId="0" borderId="2" xfId="1" applyFont="1" applyFill="1" applyBorder="1"/>
    <xf numFmtId="165" fontId="7" fillId="0" borderId="2" xfId="1" applyFont="1" applyFill="1" applyBorder="1" applyAlignment="1">
      <alignment horizontal="center"/>
    </xf>
    <xf numFmtId="165" fontId="5" fillId="0" borderId="0" xfId="1" applyFont="1" applyFill="1" applyBorder="1"/>
    <xf numFmtId="165" fontId="10" fillId="0" borderId="0" xfId="1" applyFont="1" applyFill="1" applyBorder="1"/>
    <xf numFmtId="165" fontId="5" fillId="0" borderId="0" xfId="1" applyFont="1" applyFill="1" applyBorder="1" applyAlignment="1">
      <alignment horizontal="center" vertical="center"/>
    </xf>
    <xf numFmtId="9" fontId="5" fillId="0" borderId="0" xfId="2" applyFont="1" applyFill="1" applyBorder="1"/>
    <xf numFmtId="165" fontId="8" fillId="0" borderId="0" xfId="1" applyFont="1" applyFill="1" applyBorder="1"/>
    <xf numFmtId="164" fontId="2" fillId="0" borderId="4" xfId="1" applyNumberFormat="1" applyFont="1" applyFill="1" applyBorder="1" applyAlignment="1">
      <alignment horizontal="center" vertical="justify"/>
    </xf>
    <xf numFmtId="165" fontId="9" fillId="0" borderId="0" xfId="1" applyFont="1" applyFill="1" applyBorder="1" applyAlignment="1">
      <alignment horizontal="center" vertical="center"/>
    </xf>
    <xf numFmtId="164" fontId="2" fillId="0" borderId="0" xfId="1" applyNumberFormat="1" applyFont="1" applyFill="1" applyBorder="1" applyAlignment="1">
      <alignment horizontal="left" vertical="justify"/>
    </xf>
    <xf numFmtId="164" fontId="4" fillId="3" borderId="2" xfId="1" applyNumberFormat="1" applyFont="1" applyFill="1" applyBorder="1" applyAlignment="1">
      <alignment horizontal="center" vertical="justify"/>
    </xf>
    <xf numFmtId="9" fontId="4" fillId="3" borderId="5" xfId="2" applyFont="1" applyFill="1" applyBorder="1" applyAlignment="1">
      <alignment horizontal="center" vertical="justify"/>
    </xf>
    <xf numFmtId="9" fontId="5" fillId="3" borderId="2" xfId="1" applyNumberFormat="1" applyFont="1" applyFill="1" applyBorder="1" applyAlignment="1">
      <alignment horizontal="center"/>
    </xf>
    <xf numFmtId="0" fontId="5" fillId="3" borderId="5" xfId="1" applyNumberFormat="1" applyFont="1" applyFill="1" applyBorder="1" applyAlignment="1">
      <alignment horizontal="center"/>
    </xf>
    <xf numFmtId="9" fontId="5" fillId="3" borderId="5" xfId="1" applyNumberFormat="1" applyFont="1" applyFill="1" applyBorder="1" applyAlignment="1">
      <alignment horizontal="center"/>
    </xf>
    <xf numFmtId="0" fontId="5" fillId="3" borderId="5" xfId="1" applyNumberFormat="1" applyFont="1" applyFill="1" applyBorder="1"/>
    <xf numFmtId="168" fontId="8" fillId="3" borderId="2" xfId="1" applyNumberFormat="1" applyFont="1" applyFill="1" applyBorder="1" applyAlignment="1">
      <alignment horizontal="right" vertical="center"/>
    </xf>
    <xf numFmtId="165" fontId="8" fillId="3" borderId="5" xfId="1" applyFont="1" applyFill="1" applyBorder="1" applyAlignment="1">
      <alignment horizontal="center" vertical="center"/>
    </xf>
    <xf numFmtId="165" fontId="8" fillId="3" borderId="5" xfId="1" applyFont="1" applyFill="1" applyBorder="1" applyAlignment="1">
      <alignment horizontal="right" vertical="center"/>
    </xf>
    <xf numFmtId="0" fontId="3" fillId="3" borderId="5" xfId="1" applyNumberFormat="1" applyFont="1" applyFill="1" applyBorder="1" applyAlignment="1">
      <alignment horizontal="center" vertical="center"/>
    </xf>
    <xf numFmtId="4" fontId="3" fillId="3" borderId="2" xfId="1" applyNumberFormat="1" applyFont="1" applyFill="1" applyBorder="1" applyAlignment="1">
      <alignment horizontal="right" vertical="center"/>
    </xf>
    <xf numFmtId="4" fontId="3" fillId="3" borderId="5" xfId="1" applyNumberFormat="1" applyFont="1" applyFill="1" applyBorder="1" applyAlignment="1">
      <alignment horizontal="center" vertical="center"/>
    </xf>
    <xf numFmtId="4" fontId="3" fillId="3" borderId="5" xfId="1" applyNumberFormat="1" applyFont="1" applyFill="1" applyBorder="1" applyAlignment="1">
      <alignment horizontal="right" vertical="center"/>
    </xf>
    <xf numFmtId="165" fontId="8" fillId="3" borderId="2" xfId="1" applyFont="1" applyFill="1" applyBorder="1" applyAlignment="1">
      <alignment horizontal="right" vertical="center"/>
    </xf>
    <xf numFmtId="3" fontId="8" fillId="3" borderId="2" xfId="1" applyNumberFormat="1" applyFont="1" applyFill="1" applyBorder="1" applyAlignment="1">
      <alignment horizontal="right" vertical="center"/>
    </xf>
    <xf numFmtId="4" fontId="8" fillId="3" borderId="5" xfId="1" applyNumberFormat="1" applyFont="1" applyFill="1" applyBorder="1" applyAlignment="1">
      <alignment horizontal="center" vertical="center"/>
    </xf>
    <xf numFmtId="166" fontId="3" fillId="3" borderId="2" xfId="2" applyNumberFormat="1" applyFont="1" applyFill="1" applyBorder="1" applyAlignment="1">
      <alignment horizontal="right" vertical="center"/>
    </xf>
    <xf numFmtId="166" fontId="3" fillId="3" borderId="5" xfId="2" applyNumberFormat="1" applyFont="1" applyFill="1" applyBorder="1" applyAlignment="1">
      <alignment horizontal="center" vertical="center"/>
    </xf>
    <xf numFmtId="9" fontId="3" fillId="3" borderId="5" xfId="2" applyNumberFormat="1" applyFont="1" applyFill="1" applyBorder="1" applyAlignment="1">
      <alignment horizontal="right" vertical="center"/>
    </xf>
    <xf numFmtId="0" fontId="8" fillId="3" borderId="10" xfId="1" applyNumberFormat="1" applyFont="1" applyFill="1" applyBorder="1" applyAlignment="1">
      <alignment vertical="center"/>
    </xf>
    <xf numFmtId="0" fontId="8" fillId="3" borderId="5" xfId="1" applyNumberFormat="1" applyFont="1" applyFill="1" applyBorder="1" applyAlignment="1">
      <alignment vertical="center"/>
    </xf>
    <xf numFmtId="0" fontId="8" fillId="3" borderId="2" xfId="1" applyNumberFormat="1" applyFont="1" applyFill="1" applyBorder="1" applyAlignment="1">
      <alignment vertical="center"/>
    </xf>
    <xf numFmtId="0" fontId="8" fillId="3" borderId="12" xfId="1" applyNumberFormat="1" applyFont="1" applyFill="1" applyBorder="1" applyAlignment="1">
      <alignment vertical="center"/>
    </xf>
    <xf numFmtId="0" fontId="8" fillId="3" borderId="8" xfId="1" applyNumberFormat="1" applyFont="1" applyFill="1" applyBorder="1" applyAlignment="1">
      <alignment vertical="center"/>
    </xf>
    <xf numFmtId="0" fontId="8" fillId="3" borderId="9" xfId="1" applyNumberFormat="1" applyFont="1" applyFill="1" applyBorder="1" applyAlignment="1">
      <alignment vertical="center"/>
    </xf>
    <xf numFmtId="0" fontId="5" fillId="4" borderId="2" xfId="0" applyFont="1" applyFill="1" applyBorder="1" applyAlignment="1">
      <alignment horizontal="justify" vertical="center" wrapText="1"/>
    </xf>
    <xf numFmtId="0" fontId="5" fillId="4" borderId="2" xfId="0" applyFont="1" applyFill="1" applyBorder="1"/>
    <xf numFmtId="165" fontId="12" fillId="0" borderId="0" xfId="1" applyFont="1" applyFill="1" applyBorder="1"/>
    <xf numFmtId="165" fontId="13" fillId="0" borderId="0" xfId="1" applyFont="1" applyFill="1" applyBorder="1" applyAlignment="1">
      <alignment horizontal="center"/>
    </xf>
    <xf numFmtId="165" fontId="13" fillId="0" borderId="0" xfId="1" applyFont="1" applyFill="1" applyBorder="1" applyAlignment="1">
      <alignment horizontal="center" vertical="center" wrapText="1"/>
    </xf>
    <xf numFmtId="165" fontId="13" fillId="0" borderId="0" xfId="1" applyFont="1" applyFill="1" applyBorder="1" applyAlignment="1"/>
    <xf numFmtId="165" fontId="13" fillId="0" borderId="0" xfId="1" applyFont="1" applyFill="1" applyBorder="1"/>
    <xf numFmtId="0" fontId="11" fillId="0" borderId="0" xfId="0" applyFont="1"/>
    <xf numFmtId="164" fontId="14" fillId="0" borderId="0" xfId="1" applyNumberFormat="1" applyFont="1" applyFill="1" applyBorder="1" applyAlignment="1">
      <alignment horizontal="left" vertical="justify"/>
    </xf>
    <xf numFmtId="164" fontId="4" fillId="3" borderId="2" xfId="1" applyNumberFormat="1" applyFont="1" applyFill="1" applyBorder="1" applyAlignment="1">
      <alignment horizontal="center" vertical="justify"/>
    </xf>
    <xf numFmtId="165" fontId="2" fillId="0" borderId="3" xfId="1" applyFont="1" applyFill="1" applyBorder="1" applyAlignment="1">
      <alignment horizontal="center" vertical="justify"/>
    </xf>
    <xf numFmtId="9" fontId="4" fillId="3" borderId="13" xfId="2" applyFont="1" applyFill="1" applyBorder="1" applyAlignment="1">
      <alignment horizontal="center" vertical="justify"/>
    </xf>
    <xf numFmtId="0" fontId="5" fillId="3" borderId="13" xfId="1" applyNumberFormat="1" applyFont="1" applyFill="1" applyBorder="1" applyAlignment="1">
      <alignment horizontal="center"/>
    </xf>
    <xf numFmtId="165" fontId="8" fillId="3" borderId="13" xfId="1" applyFont="1" applyFill="1" applyBorder="1" applyAlignment="1">
      <alignment horizontal="center" vertical="center"/>
    </xf>
    <xf numFmtId="0" fontId="3" fillId="3" borderId="13" xfId="1" applyNumberFormat="1" applyFont="1" applyFill="1" applyBorder="1" applyAlignment="1">
      <alignment horizontal="center" vertical="center"/>
    </xf>
    <xf numFmtId="4" fontId="3" fillId="3" borderId="13" xfId="1" applyNumberFormat="1" applyFont="1" applyFill="1" applyBorder="1" applyAlignment="1">
      <alignment horizontal="center" vertical="center"/>
    </xf>
    <xf numFmtId="4" fontId="8" fillId="3" borderId="13" xfId="1" applyNumberFormat="1" applyFont="1" applyFill="1" applyBorder="1" applyAlignment="1">
      <alignment horizontal="center" vertical="center"/>
    </xf>
    <xf numFmtId="166" fontId="3" fillId="3" borderId="13" xfId="2" applyNumberFormat="1" applyFont="1" applyFill="1" applyBorder="1" applyAlignment="1">
      <alignment horizontal="center" vertical="center"/>
    </xf>
    <xf numFmtId="0" fontId="8" fillId="3" borderId="13" xfId="1" applyNumberFormat="1" applyFont="1" applyFill="1" applyBorder="1" applyAlignment="1">
      <alignment vertical="center"/>
    </xf>
    <xf numFmtId="0" fontId="8" fillId="3" borderId="22" xfId="1" applyNumberFormat="1" applyFont="1" applyFill="1" applyBorder="1" applyAlignment="1">
      <alignment vertical="center"/>
    </xf>
    <xf numFmtId="165" fontId="8" fillId="0" borderId="13" xfId="1" applyFont="1" applyFill="1" applyBorder="1"/>
    <xf numFmtId="165" fontId="8" fillId="0" borderId="22" xfId="1" applyFont="1" applyFill="1" applyBorder="1"/>
    <xf numFmtId="0" fontId="8" fillId="3" borderId="5" xfId="1" applyNumberFormat="1" applyFont="1" applyFill="1" applyBorder="1" applyAlignment="1">
      <alignment horizontal="center" vertical="center"/>
    </xf>
    <xf numFmtId="0" fontId="8" fillId="3" borderId="7" xfId="1" applyNumberFormat="1" applyFont="1" applyFill="1" applyBorder="1" applyAlignment="1">
      <alignment horizontal="center" vertical="center"/>
    </xf>
    <xf numFmtId="164" fontId="4" fillId="0" borderId="2" xfId="1" applyNumberFormat="1" applyFont="1" applyFill="1" applyBorder="1" applyAlignment="1">
      <alignment horizontal="center" vertical="justify"/>
    </xf>
    <xf numFmtId="164" fontId="4" fillId="3" borderId="10" xfId="1" applyNumberFormat="1" applyFont="1" applyFill="1" applyBorder="1" applyAlignment="1">
      <alignment horizontal="center" vertical="justify"/>
    </xf>
    <xf numFmtId="9" fontId="4" fillId="3" borderId="5" xfId="2" applyNumberFormat="1" applyFont="1" applyFill="1" applyBorder="1" applyAlignment="1">
      <alignment vertical="justify"/>
    </xf>
    <xf numFmtId="169" fontId="8" fillId="3" borderId="2" xfId="1" applyNumberFormat="1" applyFont="1" applyFill="1" applyBorder="1" applyAlignment="1">
      <alignment horizontal="right" vertical="center"/>
    </xf>
    <xf numFmtId="169" fontId="8" fillId="3" borderId="5" xfId="1" applyNumberFormat="1" applyFont="1" applyFill="1" applyBorder="1" applyAlignment="1">
      <alignment horizontal="right" vertical="center"/>
    </xf>
    <xf numFmtId="0" fontId="8" fillId="3" borderId="7" xfId="1" applyNumberFormat="1" applyFont="1" applyFill="1" applyBorder="1" applyAlignment="1">
      <alignment horizontal="center" vertical="center"/>
    </xf>
    <xf numFmtId="164" fontId="2" fillId="0" borderId="0" xfId="1" applyNumberFormat="1" applyFont="1" applyFill="1" applyBorder="1" applyAlignment="1">
      <alignment horizontal="center" vertical="center"/>
    </xf>
    <xf numFmtId="165" fontId="4" fillId="0" borderId="2" xfId="1" applyFont="1" applyFill="1" applyBorder="1" applyAlignment="1">
      <alignment horizontal="center"/>
    </xf>
    <xf numFmtId="165" fontId="8" fillId="3" borderId="18" xfId="1" applyFont="1" applyFill="1" applyBorder="1" applyAlignment="1">
      <alignment horizontal="center" vertical="center"/>
    </xf>
    <xf numFmtId="0" fontId="5" fillId="4" borderId="14" xfId="0" applyFont="1" applyFill="1" applyBorder="1" applyAlignment="1">
      <alignment wrapText="1"/>
    </xf>
    <xf numFmtId="165" fontId="8" fillId="0" borderId="2" xfId="1" applyFont="1" applyFill="1" applyBorder="1" applyAlignment="1">
      <alignment horizontal="right" vertical="center"/>
    </xf>
    <xf numFmtId="169" fontId="8" fillId="0" borderId="2" xfId="1" applyNumberFormat="1" applyFont="1" applyFill="1" applyBorder="1" applyAlignment="1">
      <alignment horizontal="right" vertical="center"/>
    </xf>
    <xf numFmtId="169" fontId="8" fillId="3" borderId="16" xfId="1" applyNumberFormat="1" applyFont="1" applyFill="1" applyBorder="1" applyAlignment="1">
      <alignment horizontal="right" vertical="center"/>
    </xf>
    <xf numFmtId="169" fontId="3" fillId="3" borderId="16" xfId="1" applyNumberFormat="1" applyFont="1" applyFill="1" applyBorder="1" applyAlignment="1">
      <alignment horizontal="right" vertical="center"/>
    </xf>
    <xf numFmtId="169" fontId="3" fillId="3" borderId="18" xfId="1" applyNumberFormat="1" applyFont="1" applyFill="1" applyBorder="1" applyAlignment="1">
      <alignment horizontal="center" vertical="center"/>
    </xf>
    <xf numFmtId="169" fontId="3" fillId="3" borderId="17" xfId="1" applyNumberFormat="1" applyFont="1" applyFill="1" applyBorder="1" applyAlignment="1">
      <alignment horizontal="center" vertical="center"/>
    </xf>
    <xf numFmtId="169" fontId="8" fillId="3" borderId="17" xfId="1" applyNumberFormat="1" applyFont="1" applyFill="1" applyBorder="1" applyAlignment="1">
      <alignment horizontal="right" vertical="center"/>
    </xf>
    <xf numFmtId="169" fontId="3" fillId="3" borderId="17" xfId="1" applyNumberFormat="1" applyFont="1" applyFill="1" applyBorder="1" applyAlignment="1">
      <alignment horizontal="right" vertical="center"/>
    </xf>
    <xf numFmtId="9" fontId="4" fillId="0" borderId="25" xfId="2" applyNumberFormat="1" applyFont="1" applyFill="1" applyBorder="1" applyAlignment="1">
      <alignment vertical="justify"/>
    </xf>
    <xf numFmtId="0" fontId="5" fillId="3" borderId="7" xfId="1" applyNumberFormat="1" applyFont="1" applyFill="1" applyBorder="1"/>
    <xf numFmtId="0" fontId="5" fillId="3" borderId="7" xfId="1" applyNumberFormat="1" applyFont="1" applyFill="1" applyBorder="1" applyAlignment="1">
      <alignment horizontal="center"/>
    </xf>
    <xf numFmtId="165" fontId="8" fillId="3" borderId="7" xfId="1" applyFont="1" applyFill="1" applyBorder="1" applyAlignment="1">
      <alignment horizontal="center" vertical="center"/>
    </xf>
    <xf numFmtId="0" fontId="3" fillId="3" borderId="7" xfId="1" applyNumberFormat="1" applyFont="1" applyFill="1" applyBorder="1" applyAlignment="1">
      <alignment horizontal="center" vertical="center"/>
    </xf>
    <xf numFmtId="4" fontId="3" fillId="3" borderId="7" xfId="1" applyNumberFormat="1" applyFont="1" applyFill="1" applyBorder="1" applyAlignment="1">
      <alignment horizontal="center" vertical="center"/>
    </xf>
    <xf numFmtId="166" fontId="3" fillId="3" borderId="7" xfId="2" applyNumberFormat="1" applyFont="1" applyFill="1" applyBorder="1" applyAlignment="1">
      <alignment horizontal="center" vertical="center"/>
    </xf>
    <xf numFmtId="165" fontId="8" fillId="3" borderId="28" xfId="1" applyFont="1" applyFill="1" applyBorder="1" applyAlignment="1">
      <alignment horizontal="center" vertical="center"/>
    </xf>
    <xf numFmtId="169" fontId="3" fillId="3" borderId="28" xfId="1" applyNumberFormat="1" applyFont="1" applyFill="1" applyBorder="1" applyAlignment="1">
      <alignment horizontal="center" vertical="center"/>
    </xf>
    <xf numFmtId="165" fontId="4" fillId="5" borderId="31" xfId="1" applyFont="1" applyFill="1" applyBorder="1" applyAlignment="1">
      <alignment horizontal="center" vertical="center" wrapText="1"/>
    </xf>
    <xf numFmtId="165" fontId="4" fillId="2" borderId="32" xfId="1" applyFont="1" applyFill="1" applyBorder="1" applyAlignment="1">
      <alignment horizontal="center" vertical="center" wrapText="1"/>
    </xf>
    <xf numFmtId="165" fontId="8" fillId="2" borderId="32" xfId="1" applyFont="1" applyFill="1" applyBorder="1" applyAlignment="1">
      <alignment horizontal="center" vertical="center"/>
    </xf>
    <xf numFmtId="167" fontId="3" fillId="2" borderId="32" xfId="2" applyNumberFormat="1" applyFont="1" applyFill="1" applyBorder="1" applyAlignment="1">
      <alignment horizontal="center" vertical="center"/>
    </xf>
    <xf numFmtId="165" fontId="3" fillId="2" borderId="32" xfId="1" applyFont="1" applyFill="1" applyBorder="1" applyAlignment="1">
      <alignment horizontal="center" vertical="center"/>
    </xf>
    <xf numFmtId="166" fontId="3" fillId="2" borderId="32" xfId="2" applyNumberFormat="1" applyFont="1" applyFill="1" applyBorder="1" applyAlignment="1">
      <alignment horizontal="center" vertical="center"/>
    </xf>
    <xf numFmtId="165" fontId="3" fillId="2" borderId="32" xfId="1" applyFont="1" applyFill="1" applyBorder="1" applyAlignment="1">
      <alignment horizontal="right" vertical="center"/>
    </xf>
    <xf numFmtId="165" fontId="3" fillId="2" borderId="33" xfId="1" applyFont="1" applyFill="1" applyBorder="1" applyAlignment="1">
      <alignment horizontal="right" vertical="center"/>
    </xf>
    <xf numFmtId="169" fontId="3" fillId="2" borderId="34" xfId="1" applyNumberFormat="1" applyFont="1" applyFill="1" applyBorder="1" applyAlignment="1">
      <alignment horizontal="right" vertical="center"/>
    </xf>
    <xf numFmtId="9" fontId="4" fillId="3" borderId="7" xfId="2" applyFont="1" applyFill="1" applyBorder="1" applyAlignment="1">
      <alignment horizontal="center" vertical="justify"/>
    </xf>
    <xf numFmtId="4" fontId="8" fillId="3" borderId="7" xfId="1" applyNumberFormat="1" applyFont="1" applyFill="1" applyBorder="1" applyAlignment="1">
      <alignment horizontal="center" vertical="center"/>
    </xf>
    <xf numFmtId="165" fontId="8" fillId="0" borderId="7" xfId="1" applyFont="1" applyFill="1" applyBorder="1" applyAlignment="1">
      <alignment horizontal="right" vertical="center"/>
    </xf>
    <xf numFmtId="169" fontId="8" fillId="0" borderId="7" xfId="1" applyNumberFormat="1" applyFont="1" applyFill="1" applyBorder="1" applyAlignment="1">
      <alignment horizontal="right" vertical="center"/>
    </xf>
    <xf numFmtId="169" fontId="3" fillId="0" borderId="7" xfId="2" applyNumberFormat="1" applyFont="1" applyFill="1" applyBorder="1" applyAlignment="1">
      <alignment horizontal="right" vertical="center"/>
    </xf>
    <xf numFmtId="9" fontId="5" fillId="3" borderId="10" xfId="1" applyNumberFormat="1" applyFont="1" applyFill="1" applyBorder="1" applyAlignment="1">
      <alignment horizontal="center"/>
    </xf>
    <xf numFmtId="165" fontId="8" fillId="3" borderId="10" xfId="1" applyFont="1" applyFill="1" applyBorder="1" applyAlignment="1">
      <alignment horizontal="right" vertical="center"/>
    </xf>
    <xf numFmtId="169" fontId="8" fillId="3" borderId="10" xfId="1" applyNumberFormat="1" applyFont="1" applyFill="1" applyBorder="1" applyAlignment="1">
      <alignment horizontal="right" vertical="center"/>
    </xf>
    <xf numFmtId="4" fontId="3" fillId="3" borderId="10" xfId="1" applyNumberFormat="1" applyFont="1" applyFill="1" applyBorder="1" applyAlignment="1">
      <alignment horizontal="right" vertical="center"/>
    </xf>
    <xf numFmtId="9" fontId="3" fillId="3" borderId="10" xfId="2" applyNumberFormat="1" applyFont="1" applyFill="1" applyBorder="1" applyAlignment="1">
      <alignment horizontal="right" vertical="center"/>
    </xf>
    <xf numFmtId="169" fontId="3" fillId="3" borderId="10" xfId="2" applyNumberFormat="1" applyFont="1" applyFill="1" applyBorder="1" applyAlignment="1">
      <alignment horizontal="center" vertical="center"/>
    </xf>
    <xf numFmtId="165" fontId="3" fillId="0" borderId="2" xfId="1" applyFont="1" applyFill="1" applyBorder="1" applyAlignment="1">
      <alignment horizontal="center" vertical="center"/>
    </xf>
    <xf numFmtId="165" fontId="8" fillId="3" borderId="13" xfId="1" applyFont="1" applyFill="1" applyBorder="1" applyAlignment="1">
      <alignment horizontal="right" vertical="center"/>
    </xf>
    <xf numFmtId="169" fontId="8" fillId="0" borderId="2" xfId="1" applyNumberFormat="1" applyFont="1" applyFill="1" applyBorder="1" applyAlignment="1">
      <alignment horizontal="center" vertical="center"/>
    </xf>
    <xf numFmtId="169" fontId="8" fillId="3" borderId="13" xfId="1" applyNumberFormat="1" applyFont="1" applyFill="1" applyBorder="1" applyAlignment="1">
      <alignment horizontal="right" vertical="center"/>
    </xf>
    <xf numFmtId="169" fontId="3" fillId="0" borderId="9" xfId="2" applyNumberFormat="1" applyFont="1" applyFill="1" applyBorder="1" applyAlignment="1">
      <alignment horizontal="center" vertical="center"/>
    </xf>
    <xf numFmtId="169" fontId="3" fillId="3" borderId="22" xfId="2" applyNumberFormat="1" applyFont="1" applyFill="1" applyBorder="1" applyAlignment="1">
      <alignment horizontal="right" vertical="center"/>
    </xf>
    <xf numFmtId="165" fontId="8" fillId="3" borderId="10" xfId="1" applyFont="1" applyFill="1" applyBorder="1" applyAlignment="1">
      <alignment horizontal="center" vertical="center"/>
    </xf>
    <xf numFmtId="165" fontId="8" fillId="3" borderId="36" xfId="1" applyFont="1" applyFill="1" applyBorder="1" applyAlignment="1">
      <alignment horizontal="center" vertical="center"/>
    </xf>
    <xf numFmtId="165" fontId="8" fillId="3" borderId="2" xfId="1" applyFont="1" applyFill="1" applyBorder="1" applyAlignment="1">
      <alignment horizontal="center" vertical="center"/>
    </xf>
    <xf numFmtId="169" fontId="8" fillId="3" borderId="2" xfId="1" applyNumberFormat="1" applyFont="1" applyFill="1" applyBorder="1" applyAlignment="1">
      <alignment horizontal="center" vertical="center"/>
    </xf>
    <xf numFmtId="170" fontId="8" fillId="3" borderId="10" xfId="1" applyNumberFormat="1" applyFont="1" applyFill="1" applyBorder="1" applyAlignment="1">
      <alignment horizontal="right" vertical="center"/>
    </xf>
    <xf numFmtId="169" fontId="3" fillId="3" borderId="10" xfId="2" applyNumberFormat="1" applyFont="1" applyFill="1" applyBorder="1" applyAlignment="1">
      <alignment horizontal="right" vertical="center"/>
    </xf>
    <xf numFmtId="169" fontId="3" fillId="0" borderId="10" xfId="2" applyNumberFormat="1" applyFont="1" applyFill="1" applyBorder="1" applyAlignment="1">
      <alignment horizontal="right" vertical="center"/>
    </xf>
    <xf numFmtId="165" fontId="7" fillId="0" borderId="14" xfId="1" applyFont="1" applyFill="1" applyBorder="1" applyAlignment="1">
      <alignment horizontal="center"/>
    </xf>
    <xf numFmtId="165" fontId="5" fillId="0" borderId="14" xfId="1" applyFont="1" applyFill="1" applyBorder="1"/>
    <xf numFmtId="169" fontId="3" fillId="3" borderId="9" xfId="2" applyNumberFormat="1" applyFont="1" applyFill="1" applyBorder="1" applyAlignment="1">
      <alignment horizontal="right" vertical="center"/>
    </xf>
    <xf numFmtId="165" fontId="2" fillId="0" borderId="29" xfId="1" applyFont="1" applyFill="1" applyBorder="1" applyAlignment="1">
      <alignment vertical="justify"/>
    </xf>
    <xf numFmtId="164" fontId="2" fillId="0" borderId="38" xfId="1" applyNumberFormat="1" applyFont="1" applyFill="1" applyBorder="1" applyAlignment="1">
      <alignment horizontal="left" vertical="justify"/>
    </xf>
    <xf numFmtId="169" fontId="2" fillId="0" borderId="38" xfId="1" applyNumberFormat="1" applyFont="1" applyFill="1" applyBorder="1" applyAlignment="1">
      <alignment horizontal="left" vertical="justify"/>
    </xf>
    <xf numFmtId="165" fontId="5" fillId="0" borderId="38" xfId="1" applyFont="1" applyFill="1" applyBorder="1"/>
    <xf numFmtId="169" fontId="2" fillId="0" borderId="38" xfId="1" applyNumberFormat="1" applyFont="1" applyFill="1" applyBorder="1"/>
    <xf numFmtId="169" fontId="2" fillId="0" borderId="26" xfId="1" applyNumberFormat="1" applyFont="1" applyFill="1" applyBorder="1"/>
    <xf numFmtId="165" fontId="5" fillId="0" borderId="26" xfId="1" applyFont="1" applyFill="1" applyBorder="1"/>
    <xf numFmtId="169" fontId="2" fillId="0" borderId="37" xfId="1" applyNumberFormat="1" applyFont="1" applyFill="1" applyBorder="1" applyAlignment="1">
      <alignment horizontal="left" vertical="justify"/>
    </xf>
    <xf numFmtId="164" fontId="2" fillId="0" borderId="26" xfId="1" applyNumberFormat="1" applyFont="1" applyFill="1" applyBorder="1" applyAlignment="1">
      <alignment horizontal="left" vertical="justify"/>
    </xf>
    <xf numFmtId="164" fontId="2" fillId="0" borderId="37" xfId="1" applyNumberFormat="1" applyFont="1" applyFill="1" applyBorder="1" applyAlignment="1">
      <alignment horizontal="center" vertical="center"/>
    </xf>
    <xf numFmtId="165" fontId="2" fillId="0" borderId="37" xfId="1" applyFont="1" applyFill="1" applyBorder="1" applyAlignment="1">
      <alignment horizontal="center" vertical="justify"/>
    </xf>
    <xf numFmtId="165" fontId="5" fillId="0" borderId="3" xfId="1" applyFont="1" applyFill="1" applyBorder="1"/>
    <xf numFmtId="165" fontId="13" fillId="0" borderId="0" xfId="1" applyFont="1" applyFill="1" applyBorder="1" applyAlignment="1">
      <alignment horizontal="center"/>
    </xf>
    <xf numFmtId="0" fontId="2" fillId="3" borderId="19" xfId="1" applyNumberFormat="1" applyFont="1" applyFill="1" applyBorder="1" applyAlignment="1">
      <alignment horizontal="center" vertical="center" wrapText="1"/>
    </xf>
    <xf numFmtId="0" fontId="2" fillId="3" borderId="20" xfId="1" applyNumberFormat="1" applyFont="1" applyFill="1" applyBorder="1" applyAlignment="1">
      <alignment horizontal="center" vertical="center" wrapText="1"/>
    </xf>
    <xf numFmtId="0" fontId="2" fillId="3" borderId="21" xfId="1" applyNumberFormat="1" applyFont="1" applyFill="1" applyBorder="1" applyAlignment="1">
      <alignment horizontal="center" vertical="center" wrapText="1"/>
    </xf>
    <xf numFmtId="165" fontId="4" fillId="3" borderId="7" xfId="1" applyFont="1" applyFill="1" applyBorder="1" applyAlignment="1">
      <alignment horizontal="center"/>
    </xf>
    <xf numFmtId="165" fontId="4" fillId="3" borderId="25" xfId="1" applyFont="1" applyFill="1" applyBorder="1" applyAlignment="1">
      <alignment horizontal="center"/>
    </xf>
    <xf numFmtId="1" fontId="4" fillId="5" borderId="2" xfId="1" applyNumberFormat="1" applyFont="1" applyFill="1" applyBorder="1" applyAlignment="1">
      <alignment horizontal="center"/>
    </xf>
    <xf numFmtId="1" fontId="4" fillId="5" borderId="13" xfId="1" applyNumberFormat="1" applyFont="1" applyFill="1" applyBorder="1" applyAlignment="1">
      <alignment horizontal="center"/>
    </xf>
    <xf numFmtId="0" fontId="8" fillId="3" borderId="14" xfId="1" applyNumberFormat="1" applyFont="1" applyFill="1" applyBorder="1" applyAlignment="1">
      <alignment horizontal="center" vertical="center"/>
    </xf>
    <xf numFmtId="0" fontId="8" fillId="3" borderId="25" xfId="1" applyNumberFormat="1" applyFont="1" applyFill="1" applyBorder="1" applyAlignment="1">
      <alignment horizontal="center" vertical="center"/>
    </xf>
    <xf numFmtId="0" fontId="8" fillId="3" borderId="24" xfId="1" applyNumberFormat="1" applyFont="1" applyFill="1" applyBorder="1" applyAlignment="1">
      <alignment horizontal="center" vertical="center"/>
    </xf>
    <xf numFmtId="0" fontId="8" fillId="3" borderId="15" xfId="1" applyNumberFormat="1" applyFont="1" applyFill="1" applyBorder="1" applyAlignment="1">
      <alignment horizontal="center" vertical="center"/>
    </xf>
    <xf numFmtId="0" fontId="8" fillId="3" borderId="39" xfId="1" applyNumberFormat="1" applyFont="1" applyFill="1" applyBorder="1" applyAlignment="1">
      <alignment horizontal="center" vertical="center"/>
    </xf>
    <xf numFmtId="0" fontId="8" fillId="3" borderId="40" xfId="1" applyNumberFormat="1" applyFont="1" applyFill="1" applyBorder="1" applyAlignment="1">
      <alignment horizontal="center" vertical="center"/>
    </xf>
    <xf numFmtId="165" fontId="4" fillId="2" borderId="29" xfId="1" applyFont="1" applyFill="1" applyBorder="1" applyAlignment="1">
      <alignment horizontal="center" vertical="center" wrapText="1"/>
    </xf>
    <xf numFmtId="165" fontId="4" fillId="2" borderId="30" xfId="1" applyFont="1" applyFill="1" applyBorder="1" applyAlignment="1">
      <alignment horizontal="center" vertical="center" wrapText="1"/>
    </xf>
    <xf numFmtId="165" fontId="4" fillId="2" borderId="31" xfId="1" applyFont="1" applyFill="1" applyBorder="1" applyAlignment="1">
      <alignment horizontal="center" vertical="center" wrapText="1"/>
    </xf>
    <xf numFmtId="165" fontId="4" fillId="3" borderId="10" xfId="1" applyFont="1" applyFill="1" applyBorder="1" applyAlignment="1">
      <alignment horizontal="center"/>
    </xf>
    <xf numFmtId="1" fontId="4" fillId="5" borderId="25" xfId="1" applyNumberFormat="1" applyFont="1" applyFill="1" applyBorder="1" applyAlignment="1">
      <alignment horizontal="center"/>
    </xf>
    <xf numFmtId="0" fontId="8" fillId="3" borderId="10" xfId="1" applyNumberFormat="1" applyFont="1" applyFill="1" applyBorder="1" applyAlignment="1">
      <alignment horizontal="center" vertical="center"/>
    </xf>
    <xf numFmtId="0" fontId="8" fillId="3" borderId="7" xfId="1" applyNumberFormat="1" applyFont="1" applyFill="1" applyBorder="1" applyAlignment="1">
      <alignment horizontal="center" vertical="center"/>
    </xf>
    <xf numFmtId="0" fontId="8" fillId="3" borderId="12" xfId="1" applyNumberFormat="1" applyFont="1" applyFill="1" applyBorder="1" applyAlignment="1">
      <alignment horizontal="center" vertical="center"/>
    </xf>
    <xf numFmtId="0" fontId="8" fillId="3" borderId="11" xfId="1" applyNumberFormat="1" applyFont="1" applyFill="1" applyBorder="1" applyAlignment="1">
      <alignment horizontal="center" vertical="center"/>
    </xf>
    <xf numFmtId="0" fontId="4" fillId="7" borderId="6" xfId="1" applyNumberFormat="1" applyFont="1" applyFill="1" applyBorder="1" applyAlignment="1">
      <alignment horizontal="center" vertical="center" wrapText="1"/>
    </xf>
    <xf numFmtId="0" fontId="4" fillId="7" borderId="27" xfId="1" applyNumberFormat="1" applyFont="1" applyFill="1" applyBorder="1" applyAlignment="1">
      <alignment horizontal="center" vertical="center" wrapText="1"/>
    </xf>
    <xf numFmtId="165" fontId="4" fillId="3" borderId="2" xfId="1" applyFont="1" applyFill="1" applyBorder="1" applyAlignment="1">
      <alignment horizontal="center"/>
    </xf>
    <xf numFmtId="165" fontId="4" fillId="3" borderId="13" xfId="1" applyFont="1" applyFill="1" applyBorder="1" applyAlignment="1">
      <alignment horizontal="center"/>
    </xf>
    <xf numFmtId="1" fontId="4" fillId="5" borderId="14" xfId="1" applyNumberFormat="1" applyFont="1" applyFill="1" applyBorder="1" applyAlignment="1">
      <alignment horizontal="center"/>
    </xf>
    <xf numFmtId="1" fontId="4" fillId="5" borderId="24" xfId="1" applyNumberFormat="1" applyFont="1" applyFill="1" applyBorder="1" applyAlignment="1">
      <alignment horizontal="center"/>
    </xf>
    <xf numFmtId="0" fontId="4" fillId="6" borderId="19" xfId="1" applyNumberFormat="1" applyFont="1" applyFill="1" applyBorder="1" applyAlignment="1">
      <alignment horizontal="center" vertical="center" wrapText="1"/>
    </xf>
    <xf numFmtId="0" fontId="4" fillId="6" borderId="20" xfId="1" applyNumberFormat="1" applyFont="1" applyFill="1" applyBorder="1" applyAlignment="1">
      <alignment horizontal="center" vertical="center" wrapText="1"/>
    </xf>
    <xf numFmtId="0" fontId="4" fillId="6" borderId="21" xfId="1" applyNumberFormat="1" applyFont="1" applyFill="1" applyBorder="1" applyAlignment="1">
      <alignment horizontal="center" vertical="center" wrapText="1"/>
    </xf>
    <xf numFmtId="0" fontId="4" fillId="7" borderId="20" xfId="1" applyNumberFormat="1" applyFont="1" applyFill="1" applyBorder="1" applyAlignment="1">
      <alignment horizontal="center" vertical="center" wrapText="1"/>
    </xf>
    <xf numFmtId="0" fontId="4" fillId="7" borderId="23" xfId="1" applyNumberFormat="1" applyFont="1" applyFill="1" applyBorder="1" applyAlignment="1">
      <alignment horizontal="center" vertical="center" wrapText="1"/>
    </xf>
    <xf numFmtId="165" fontId="13" fillId="0" borderId="0" xfId="1" applyFont="1" applyFill="1" applyBorder="1" applyAlignment="1">
      <alignment horizontal="center"/>
    </xf>
    <xf numFmtId="165" fontId="4" fillId="0" borderId="1" xfId="1" applyFont="1" applyFill="1" applyBorder="1" applyAlignment="1">
      <alignment horizontal="center" vertical="center" wrapText="1"/>
    </xf>
    <xf numFmtId="165" fontId="4" fillId="0" borderId="2" xfId="1" applyFont="1" applyFill="1" applyBorder="1" applyAlignment="1">
      <alignment horizontal="center" vertical="center" wrapText="1"/>
    </xf>
    <xf numFmtId="0" fontId="4" fillId="3" borderId="1" xfId="1" applyNumberFormat="1" applyFont="1" applyFill="1" applyBorder="1" applyAlignment="1">
      <alignment horizontal="center" vertical="center" wrapText="1"/>
    </xf>
    <xf numFmtId="0" fontId="4" fillId="3" borderId="6" xfId="1" applyNumberFormat="1" applyFont="1" applyFill="1" applyBorder="1" applyAlignment="1">
      <alignment horizontal="center" vertical="center" wrapText="1"/>
    </xf>
    <xf numFmtId="0" fontId="4" fillId="3" borderId="27" xfId="1" applyNumberFormat="1" applyFont="1" applyFill="1" applyBorder="1" applyAlignment="1">
      <alignment horizontal="center" vertical="center" wrapText="1"/>
    </xf>
    <xf numFmtId="165" fontId="6" fillId="0" borderId="14" xfId="1" applyFont="1" applyFill="1" applyBorder="1" applyAlignment="1">
      <alignment horizontal="center" vertical="center"/>
    </xf>
    <xf numFmtId="165" fontId="6" fillId="0" borderId="15" xfId="1" applyFont="1" applyFill="1" applyBorder="1" applyAlignment="1">
      <alignment horizontal="center" vertical="center"/>
    </xf>
    <xf numFmtId="165" fontId="13" fillId="0" borderId="0" xfId="1" applyFont="1" applyFill="1" applyBorder="1" applyAlignment="1">
      <alignment horizontal="center" vertical="center"/>
    </xf>
    <xf numFmtId="165" fontId="13" fillId="0" borderId="0" xfId="1" applyFont="1" applyFill="1" applyBorder="1" applyAlignment="1">
      <alignment horizontal="center" vertical="top" wrapText="1"/>
    </xf>
    <xf numFmtId="165" fontId="9" fillId="0" borderId="0" xfId="1" applyFont="1" applyFill="1" applyBorder="1" applyAlignment="1">
      <alignment horizontal="center"/>
    </xf>
    <xf numFmtId="165" fontId="9" fillId="0" borderId="0" xfId="1" applyFont="1" applyFill="1" applyBorder="1" applyAlignment="1">
      <alignment horizontal="center" vertical="center"/>
    </xf>
    <xf numFmtId="165" fontId="4" fillId="3" borderId="5" xfId="1" applyFont="1" applyFill="1" applyBorder="1" applyAlignment="1">
      <alignment horizontal="center"/>
    </xf>
    <xf numFmtId="0" fontId="10" fillId="0" borderId="0" xfId="1" applyNumberFormat="1" applyFont="1" applyFill="1" applyBorder="1" applyAlignment="1">
      <alignment horizontal="center" vertical="center" wrapText="1"/>
    </xf>
    <xf numFmtId="0" fontId="4" fillId="3" borderId="35" xfId="1" applyNumberFormat="1" applyFont="1" applyFill="1" applyBorder="1" applyAlignment="1">
      <alignment horizontal="center" vertical="center" wrapText="1"/>
    </xf>
    <xf numFmtId="165" fontId="4" fillId="3" borderId="32" xfId="1" applyFont="1" applyFill="1" applyBorder="1" applyAlignment="1">
      <alignment horizontal="center"/>
    </xf>
  </cellXfs>
  <cellStyles count="4">
    <cellStyle name="Millares" xfId="1" builtinId="3"/>
    <cellStyle name="Millares 2" xfId="3"/>
    <cellStyle name="Normal" xfId="0" builtinId="0"/>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237596</xdr:colOff>
      <xdr:row>0</xdr:row>
      <xdr:rowOff>0</xdr:rowOff>
    </xdr:from>
    <xdr:to>
      <xdr:col>0</xdr:col>
      <xdr:colOff>1095375</xdr:colOff>
      <xdr:row>3</xdr:row>
      <xdr:rowOff>171450</xdr:rowOff>
    </xdr:to>
    <xdr:pic>
      <xdr:nvPicPr>
        <xdr:cNvPr id="2" name="1 Imagen" descr="Logo_Instituciona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596" y="0"/>
          <a:ext cx="857779" cy="904875"/>
        </a:xfrm>
        <a:prstGeom prst="rect">
          <a:avLst/>
        </a:prstGeom>
        <a:noFill/>
        <a:ln>
          <a:noFill/>
        </a:ln>
      </xdr:spPr>
    </xdr:pic>
    <xdr:clientData/>
  </xdr:twoCellAnchor>
  <xdr:twoCellAnchor editAs="oneCell">
    <xdr:from>
      <xdr:col>0</xdr:col>
      <xdr:colOff>0</xdr:colOff>
      <xdr:row>52</xdr:row>
      <xdr:rowOff>0</xdr:rowOff>
    </xdr:from>
    <xdr:to>
      <xdr:col>2</xdr:col>
      <xdr:colOff>852487</xdr:colOff>
      <xdr:row>61</xdr:row>
      <xdr:rowOff>66675</xdr:rowOff>
    </xdr:to>
    <xdr:sp macro="" textlink="">
      <xdr:nvSpPr>
        <xdr:cNvPr id="4" name="AutoShape 1" descr="https://mail.google.com/mail/u/0/?ui=2&amp;ik=f0eb29b63b&amp;view=fimg&amp;th=1634694b5eba1f74&amp;attid=0.1&amp;disp=emb&amp;realattid=ii_jgzjzbkl1_16346944c97a4572&amp;attbid=ANGjdJ8Nb0J9FAv08YcqM4nGiYg2QzfS8nENDLiHVrGFb_dub2XwzsNlPBALKVbMrNRNgGBHZldAxTl-G90aQ1EMw3sQbHurGl-bK3cnMz_P62mPCakCcMQtwVGrEmw&amp;sz=w1126-h310&amp;ats=1527260590552&amp;rm=1634694b5eba1f74&amp;zw&amp;atsh=1"/>
        <xdr:cNvSpPr>
          <a:spLocks noChangeAspect="1" noChangeArrowheads="1"/>
        </xdr:cNvSpPr>
      </xdr:nvSpPr>
      <xdr:spPr bwMode="auto">
        <a:xfrm>
          <a:off x="0" y="11391900"/>
          <a:ext cx="5357812" cy="1476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552450</xdr:colOff>
      <xdr:row>36</xdr:row>
      <xdr:rowOff>142875</xdr:rowOff>
    </xdr:from>
    <xdr:to>
      <xdr:col>7</xdr:col>
      <xdr:colOff>0</xdr:colOff>
      <xdr:row>36</xdr:row>
      <xdr:rowOff>142876</xdr:rowOff>
    </xdr:to>
    <xdr:cxnSp macro="">
      <xdr:nvCxnSpPr>
        <xdr:cNvPr id="8" name="Conector recto 7"/>
        <xdr:cNvCxnSpPr/>
      </xdr:nvCxnSpPr>
      <xdr:spPr>
        <a:xfrm flipV="1">
          <a:off x="7419975" y="7981950"/>
          <a:ext cx="3800475" cy="1"/>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0</xdr:colOff>
      <xdr:row>36</xdr:row>
      <xdr:rowOff>161928</xdr:rowOff>
    </xdr:from>
    <xdr:to>
      <xdr:col>1</xdr:col>
      <xdr:colOff>516731</xdr:colOff>
      <xdr:row>37</xdr:row>
      <xdr:rowOff>1</xdr:rowOff>
    </xdr:to>
    <xdr:cxnSp macro="">
      <xdr:nvCxnSpPr>
        <xdr:cNvPr id="9" name="Conector recto 8"/>
        <xdr:cNvCxnSpPr/>
      </xdr:nvCxnSpPr>
      <xdr:spPr>
        <a:xfrm>
          <a:off x="0" y="8448678"/>
          <a:ext cx="3069431"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381000</xdr:colOff>
      <xdr:row>45</xdr:row>
      <xdr:rowOff>142875</xdr:rowOff>
    </xdr:from>
    <xdr:to>
      <xdr:col>4</xdr:col>
      <xdr:colOff>973932</xdr:colOff>
      <xdr:row>45</xdr:row>
      <xdr:rowOff>142876</xdr:rowOff>
    </xdr:to>
    <xdr:cxnSp macro="">
      <xdr:nvCxnSpPr>
        <xdr:cNvPr id="10" name="Conector recto 9"/>
        <xdr:cNvCxnSpPr/>
      </xdr:nvCxnSpPr>
      <xdr:spPr>
        <a:xfrm>
          <a:off x="2933700" y="9515475"/>
          <a:ext cx="3879057" cy="1"/>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3"/>
  <sheetViews>
    <sheetView tabSelected="1" zoomScaleNormal="100" workbookViewId="0">
      <selection activeCell="E39" sqref="E39:G39"/>
    </sheetView>
  </sheetViews>
  <sheetFormatPr baseColWidth="10" defaultRowHeight="12" x14ac:dyDescent="0.2"/>
  <cols>
    <col min="1" max="1" width="50.85546875" style="5" customWidth="1"/>
    <col min="2" max="2" width="16.7109375" style="5" customWidth="1"/>
    <col min="3" max="3" width="20.85546875" style="5" customWidth="1"/>
    <col min="4" max="4" width="19.85546875" style="5" customWidth="1"/>
    <col min="5" max="5" width="17.42578125" style="5" customWidth="1"/>
    <col min="6" max="6" width="16.85546875" style="5" customWidth="1"/>
    <col min="7" max="7" width="19.140625" style="5" customWidth="1"/>
    <col min="8" max="8" width="17.42578125" style="5" customWidth="1"/>
    <col min="9" max="9" width="16.28515625" style="5" customWidth="1"/>
    <col min="10" max="10" width="16.42578125" style="5" customWidth="1"/>
    <col min="11" max="11" width="19" style="5" customWidth="1"/>
    <col min="12" max="12" width="18" style="5" bestFit="1" customWidth="1"/>
    <col min="13" max="13" width="18.5703125" style="5" customWidth="1"/>
    <col min="14" max="19" width="19.28515625" style="5" customWidth="1"/>
    <col min="20" max="20" width="18.28515625" style="5" customWidth="1"/>
    <col min="21" max="21" width="17" style="5" customWidth="1"/>
    <col min="22" max="23" width="18.42578125" style="5" customWidth="1"/>
    <col min="24" max="24" width="11.42578125" style="5"/>
    <col min="25" max="25" width="12.85546875" style="5" bestFit="1" customWidth="1"/>
    <col min="26" max="16384" width="11.42578125" style="5"/>
  </cols>
  <sheetData>
    <row r="1" spans="1:23" ht="20.25" customHeight="1" x14ac:dyDescent="0.2"/>
    <row r="2" spans="1:23" ht="19.5" customHeight="1" x14ac:dyDescent="0.25">
      <c r="A2" s="181" t="s">
        <v>7</v>
      </c>
      <c r="B2" s="181"/>
      <c r="C2" s="181"/>
      <c r="D2" s="181"/>
      <c r="E2" s="181"/>
      <c r="F2" s="181"/>
      <c r="G2" s="181"/>
    </row>
    <row r="3" spans="1:23" ht="18" customHeight="1" x14ac:dyDescent="0.2">
      <c r="A3" s="182" t="s">
        <v>17</v>
      </c>
      <c r="B3" s="182"/>
      <c r="C3" s="182"/>
      <c r="D3" s="182"/>
      <c r="E3" s="182"/>
      <c r="F3" s="182"/>
      <c r="G3" s="182"/>
    </row>
    <row r="4" spans="1:23" ht="18" customHeight="1" x14ac:dyDescent="0.25">
      <c r="A4" s="11"/>
      <c r="B4" s="6"/>
      <c r="C4" s="6"/>
      <c r="D4" s="6"/>
      <c r="E4" s="6"/>
      <c r="F4" s="6"/>
      <c r="G4" s="6"/>
    </row>
    <row r="5" spans="1:23" ht="44.25" customHeight="1" x14ac:dyDescent="0.2">
      <c r="A5" s="184" t="s">
        <v>18</v>
      </c>
      <c r="B5" s="184"/>
      <c r="C5" s="184"/>
      <c r="D5" s="184"/>
      <c r="E5" s="184"/>
      <c r="F5" s="184"/>
      <c r="G5" s="184"/>
      <c r="H5" s="184"/>
      <c r="I5" s="184"/>
      <c r="J5" s="184"/>
      <c r="K5" s="184"/>
      <c r="L5" s="184"/>
      <c r="M5" s="184"/>
      <c r="N5" s="184"/>
      <c r="O5" s="184"/>
      <c r="P5" s="184"/>
      <c r="Q5" s="184"/>
      <c r="R5" s="184"/>
      <c r="S5" s="184"/>
      <c r="T5" s="184"/>
      <c r="U5" s="184"/>
    </row>
    <row r="6" spans="1:23" ht="12.75" customHeight="1" thickBot="1" x14ac:dyDescent="0.25">
      <c r="A6" s="1"/>
      <c r="B6" s="1"/>
      <c r="C6" s="1"/>
      <c r="D6" s="1"/>
      <c r="E6" s="1"/>
      <c r="F6" s="1"/>
      <c r="G6" s="1"/>
    </row>
    <row r="7" spans="1:23" ht="16.5" customHeight="1" thickBot="1" x14ac:dyDescent="0.25">
      <c r="A7" s="48" t="s">
        <v>45</v>
      </c>
      <c r="B7" s="10">
        <v>1724511793</v>
      </c>
      <c r="C7" s="12"/>
      <c r="D7" s="12"/>
      <c r="E7" s="12"/>
      <c r="F7" s="46"/>
      <c r="G7" s="12"/>
    </row>
    <row r="8" spans="1:23" ht="21" hidden="1" customHeight="1" thickBot="1" x14ac:dyDescent="0.25">
      <c r="A8" s="125" t="s">
        <v>10</v>
      </c>
      <c r="B8" s="68">
        <f>B7*90%</f>
        <v>1552060613.7</v>
      </c>
      <c r="C8" s="12"/>
      <c r="D8" s="12"/>
      <c r="E8" s="12"/>
      <c r="F8" s="12"/>
      <c r="G8" s="12"/>
    </row>
    <row r="9" spans="1:23" ht="21" customHeight="1" thickBot="1" x14ac:dyDescent="0.3">
      <c r="A9" s="135" t="s">
        <v>44</v>
      </c>
      <c r="B9" s="134">
        <v>78271062</v>
      </c>
      <c r="C9" s="133"/>
      <c r="D9" s="127">
        <v>288800000</v>
      </c>
      <c r="E9" s="126"/>
      <c r="F9" s="132">
        <v>288800000</v>
      </c>
      <c r="G9" s="133"/>
      <c r="H9" s="132">
        <v>288800000</v>
      </c>
      <c r="I9" s="131"/>
      <c r="J9" s="129"/>
      <c r="K9" s="129"/>
      <c r="L9" s="128"/>
      <c r="M9" s="129">
        <v>1196778730</v>
      </c>
      <c r="N9" s="136"/>
      <c r="O9" s="129"/>
      <c r="P9" s="129"/>
      <c r="Q9" s="128"/>
      <c r="R9" s="130">
        <v>130662001</v>
      </c>
      <c r="S9" s="131"/>
      <c r="T9" s="128"/>
      <c r="U9" s="130">
        <v>288800000</v>
      </c>
      <c r="V9" s="128"/>
      <c r="W9" s="130">
        <v>78271062</v>
      </c>
    </row>
    <row r="10" spans="1:23" ht="36" customHeight="1" x14ac:dyDescent="0.2">
      <c r="A10" s="172" t="s">
        <v>47</v>
      </c>
      <c r="B10" s="174" t="s">
        <v>29</v>
      </c>
      <c r="C10" s="175"/>
      <c r="D10" s="174" t="s">
        <v>28</v>
      </c>
      <c r="E10" s="175"/>
      <c r="F10" s="174" t="s">
        <v>27</v>
      </c>
      <c r="G10" s="176"/>
      <c r="H10" s="185" t="s">
        <v>32</v>
      </c>
      <c r="I10" s="185"/>
      <c r="J10" s="169" t="s">
        <v>40</v>
      </c>
      <c r="K10" s="170"/>
      <c r="L10" s="160" t="s">
        <v>36</v>
      </c>
      <c r="M10" s="161"/>
      <c r="N10" s="151" t="s">
        <v>42</v>
      </c>
      <c r="O10" s="169" t="s">
        <v>40</v>
      </c>
      <c r="P10" s="170"/>
      <c r="Q10" s="160" t="s">
        <v>36</v>
      </c>
      <c r="R10" s="161"/>
      <c r="S10" s="151" t="s">
        <v>42</v>
      </c>
      <c r="T10" s="166" t="s">
        <v>36</v>
      </c>
      <c r="U10" s="167"/>
      <c r="V10" s="167"/>
      <c r="W10" s="168"/>
    </row>
    <row r="11" spans="1:23" ht="18" customHeight="1" x14ac:dyDescent="0.2">
      <c r="A11" s="173"/>
      <c r="B11" s="162" t="s">
        <v>19</v>
      </c>
      <c r="C11" s="183"/>
      <c r="D11" s="162" t="s">
        <v>24</v>
      </c>
      <c r="E11" s="183"/>
      <c r="F11" s="162" t="s">
        <v>30</v>
      </c>
      <c r="G11" s="141"/>
      <c r="H11" s="186" t="s">
        <v>33</v>
      </c>
      <c r="I11" s="186"/>
      <c r="J11" s="142" t="s">
        <v>41</v>
      </c>
      <c r="K11" s="154"/>
      <c r="L11" s="141" t="s">
        <v>37</v>
      </c>
      <c r="M11" s="142"/>
      <c r="N11" s="152"/>
      <c r="O11" s="142" t="s">
        <v>41</v>
      </c>
      <c r="P11" s="154"/>
      <c r="Q11" s="141" t="s">
        <v>37</v>
      </c>
      <c r="R11" s="142"/>
      <c r="S11" s="152"/>
      <c r="T11" s="162" t="s">
        <v>37</v>
      </c>
      <c r="U11" s="163"/>
      <c r="V11" s="162" t="s">
        <v>37</v>
      </c>
      <c r="W11" s="163"/>
    </row>
    <row r="12" spans="1:23" ht="13.5" customHeight="1" x14ac:dyDescent="0.2">
      <c r="A12" s="2" t="s">
        <v>46</v>
      </c>
      <c r="B12" s="62">
        <v>76646349</v>
      </c>
      <c r="C12" s="14">
        <f>B12/B9</f>
        <v>0.97924248172332196</v>
      </c>
      <c r="D12" s="13">
        <v>254144000</v>
      </c>
      <c r="E12" s="14">
        <f>D12/D9</f>
        <v>0.88</v>
      </c>
      <c r="F12" s="13">
        <v>271399800</v>
      </c>
      <c r="G12" s="98">
        <f>F12/F9</f>
        <v>0.93974999999999997</v>
      </c>
      <c r="H12" s="47">
        <v>275120000</v>
      </c>
      <c r="I12" s="49">
        <f>H12/H9</f>
        <v>0.95263157894736838</v>
      </c>
      <c r="J12" s="63">
        <v>1196545624</v>
      </c>
      <c r="K12" s="64">
        <f>J12/M9</f>
        <v>0.99980522213993561</v>
      </c>
      <c r="L12" s="63">
        <v>1196545624</v>
      </c>
      <c r="M12" s="80">
        <f>L12/M9</f>
        <v>0.99980522213993561</v>
      </c>
      <c r="N12" s="152"/>
      <c r="O12" s="63">
        <v>130662000</v>
      </c>
      <c r="P12" s="64">
        <f>O12/R9</f>
        <v>0.99999999234666548</v>
      </c>
      <c r="Q12" s="63">
        <v>130662000</v>
      </c>
      <c r="R12" s="80">
        <f>Q12/R9</f>
        <v>0.99999999234666548</v>
      </c>
      <c r="S12" s="152"/>
      <c r="T12" s="47">
        <v>245764627</v>
      </c>
      <c r="U12" s="49">
        <f>T12/U9</f>
        <v>0.85098555055401659</v>
      </c>
      <c r="V12" s="47">
        <v>65758776</v>
      </c>
      <c r="W12" s="49">
        <f>V12/W9</f>
        <v>0.84014160942392735</v>
      </c>
    </row>
    <row r="13" spans="1:23" ht="13.5" customHeight="1" x14ac:dyDescent="0.2">
      <c r="A13" s="3"/>
      <c r="B13" s="15">
        <v>1</v>
      </c>
      <c r="C13" s="16" t="s">
        <v>8</v>
      </c>
      <c r="D13" s="15">
        <v>1</v>
      </c>
      <c r="E13" s="16" t="s">
        <v>8</v>
      </c>
      <c r="F13" s="15">
        <v>1</v>
      </c>
      <c r="G13" s="82" t="s">
        <v>8</v>
      </c>
      <c r="H13" s="15">
        <v>1</v>
      </c>
      <c r="I13" s="50" t="s">
        <v>8</v>
      </c>
      <c r="J13" s="103">
        <v>0.42</v>
      </c>
      <c r="K13" s="18" t="s">
        <v>8</v>
      </c>
      <c r="L13" s="17">
        <v>0.57999999999999996</v>
      </c>
      <c r="M13" s="81" t="s">
        <v>8</v>
      </c>
      <c r="N13" s="153"/>
      <c r="O13" s="103">
        <v>0.42</v>
      </c>
      <c r="P13" s="18" t="s">
        <v>8</v>
      </c>
      <c r="Q13" s="17">
        <v>0.57999999999999996</v>
      </c>
      <c r="R13" s="81" t="s">
        <v>8</v>
      </c>
      <c r="S13" s="153"/>
      <c r="T13" s="15">
        <v>1</v>
      </c>
      <c r="U13" s="50" t="s">
        <v>8</v>
      </c>
      <c r="V13" s="15">
        <v>1</v>
      </c>
      <c r="W13" s="50" t="s">
        <v>8</v>
      </c>
    </row>
    <row r="14" spans="1:23" ht="13.5" customHeight="1" x14ac:dyDescent="0.2">
      <c r="A14" s="69" t="s">
        <v>48</v>
      </c>
      <c r="B14" s="164">
        <v>4</v>
      </c>
      <c r="C14" s="165"/>
      <c r="D14" s="164">
        <v>2</v>
      </c>
      <c r="E14" s="165"/>
      <c r="F14" s="164">
        <v>2</v>
      </c>
      <c r="G14" s="155"/>
      <c r="H14" s="143">
        <v>2</v>
      </c>
      <c r="I14" s="144"/>
      <c r="J14" s="155">
        <v>1</v>
      </c>
      <c r="K14" s="155"/>
      <c r="L14" s="155"/>
      <c r="M14" s="155"/>
      <c r="N14" s="89"/>
      <c r="O14" s="155">
        <v>3</v>
      </c>
      <c r="P14" s="155"/>
      <c r="Q14" s="155"/>
      <c r="R14" s="155"/>
      <c r="S14" s="89"/>
      <c r="T14" s="164">
        <v>2</v>
      </c>
      <c r="U14" s="165"/>
      <c r="V14" s="164">
        <v>4</v>
      </c>
      <c r="W14" s="165"/>
    </row>
    <row r="15" spans="1:23" ht="19.5" customHeight="1" x14ac:dyDescent="0.35">
      <c r="A15" s="4"/>
      <c r="B15" s="15"/>
      <c r="C15" s="16"/>
      <c r="D15" s="15"/>
      <c r="E15" s="16"/>
      <c r="F15" s="15"/>
      <c r="G15" s="82"/>
      <c r="H15" s="15"/>
      <c r="I15" s="50"/>
      <c r="J15" s="103"/>
      <c r="K15" s="16"/>
      <c r="L15" s="17"/>
      <c r="M15" s="82"/>
      <c r="N15" s="90"/>
      <c r="O15" s="103"/>
      <c r="P15" s="16"/>
      <c r="Q15" s="17"/>
      <c r="R15" s="82"/>
      <c r="S15" s="90"/>
      <c r="T15" s="15"/>
      <c r="U15" s="50"/>
      <c r="V15" s="15"/>
      <c r="W15" s="50"/>
    </row>
    <row r="16" spans="1:23" ht="21" customHeight="1" x14ac:dyDescent="0.35">
      <c r="A16" s="4" t="s">
        <v>0</v>
      </c>
      <c r="B16" s="19"/>
      <c r="C16" s="20"/>
      <c r="D16" s="19"/>
      <c r="E16" s="20"/>
      <c r="F16" s="19"/>
      <c r="G16" s="83"/>
      <c r="H16" s="19"/>
      <c r="I16" s="51"/>
      <c r="J16" s="104"/>
      <c r="K16" s="20"/>
      <c r="L16" s="21"/>
      <c r="M16" s="83"/>
      <c r="N16" s="91"/>
      <c r="O16" s="104"/>
      <c r="P16" s="20"/>
      <c r="Q16" s="21"/>
      <c r="R16" s="83"/>
      <c r="S16" s="91"/>
      <c r="T16" s="19"/>
      <c r="U16" s="51"/>
      <c r="V16" s="19"/>
      <c r="W16" s="51"/>
    </row>
    <row r="17" spans="1:23" ht="12.75" x14ac:dyDescent="0.2">
      <c r="A17" s="3" t="s">
        <v>1</v>
      </c>
      <c r="B17" s="19">
        <v>825131926517</v>
      </c>
      <c r="C17" s="22"/>
      <c r="D17" s="19">
        <v>41324080000</v>
      </c>
      <c r="E17" s="22"/>
      <c r="F17" s="19">
        <v>1348880958372</v>
      </c>
      <c r="G17" s="84"/>
      <c r="H17" s="19">
        <v>80965023239</v>
      </c>
      <c r="I17" s="52"/>
      <c r="J17" s="105">
        <v>662638630182</v>
      </c>
      <c r="K17" s="22"/>
      <c r="L17" s="66">
        <v>145889238849</v>
      </c>
      <c r="M17" s="84"/>
      <c r="N17" s="91"/>
      <c r="O17" s="105">
        <v>662638630182</v>
      </c>
      <c r="P17" s="22"/>
      <c r="Q17" s="66">
        <v>145889238849</v>
      </c>
      <c r="R17" s="84"/>
      <c r="S17" s="91"/>
      <c r="T17" s="19">
        <v>145889238849</v>
      </c>
      <c r="U17" s="52"/>
      <c r="V17" s="19">
        <v>145889238849</v>
      </c>
      <c r="W17" s="52"/>
    </row>
    <row r="18" spans="1:23" ht="12.75" x14ac:dyDescent="0.2">
      <c r="A18" s="3" t="s">
        <v>2</v>
      </c>
      <c r="B18" s="19">
        <v>286363920984</v>
      </c>
      <c r="C18" s="22"/>
      <c r="D18" s="19">
        <v>11344754000</v>
      </c>
      <c r="E18" s="22"/>
      <c r="F18" s="19">
        <v>68223701552</v>
      </c>
      <c r="G18" s="84"/>
      <c r="H18" s="19">
        <v>12578724881</v>
      </c>
      <c r="I18" s="52"/>
      <c r="J18" s="105">
        <v>128233672960</v>
      </c>
      <c r="K18" s="22"/>
      <c r="L18" s="66">
        <v>71826748749</v>
      </c>
      <c r="M18" s="84"/>
      <c r="N18" s="91"/>
      <c r="O18" s="105">
        <v>128233672960</v>
      </c>
      <c r="P18" s="22"/>
      <c r="Q18" s="66">
        <v>71826748749</v>
      </c>
      <c r="R18" s="84"/>
      <c r="S18" s="91"/>
      <c r="T18" s="19">
        <v>71826748749</v>
      </c>
      <c r="U18" s="52"/>
      <c r="V18" s="19">
        <v>71826748749</v>
      </c>
      <c r="W18" s="52"/>
    </row>
    <row r="19" spans="1:23" ht="12.75" x14ac:dyDescent="0.2">
      <c r="A19" s="38" t="s">
        <v>22</v>
      </c>
      <c r="B19" s="23">
        <f>+B17/B18</f>
        <v>2.8814102128567467</v>
      </c>
      <c r="C19" s="24">
        <f>(B17/B18)*B$13</f>
        <v>2.8814102128567467</v>
      </c>
      <c r="D19" s="23">
        <f>+D17/D18</f>
        <v>3.6425717120001013</v>
      </c>
      <c r="E19" s="24">
        <f>(D17/D18)*D$13</f>
        <v>3.6425717120001013</v>
      </c>
      <c r="F19" s="23">
        <f>+F17/F18</f>
        <v>19.771442001631719</v>
      </c>
      <c r="G19" s="85">
        <f>(F17/F18)*F$13</f>
        <v>19.771442001631719</v>
      </c>
      <c r="H19" s="23">
        <f>+H17/H18</f>
        <v>6.4366638117108845</v>
      </c>
      <c r="I19" s="53">
        <f>(H17/H18)*H$13</f>
        <v>6.4366638117108845</v>
      </c>
      <c r="J19" s="106">
        <f>+J17/J18</f>
        <v>5.1674307916665327</v>
      </c>
      <c r="K19" s="24">
        <f>(J17/J18)*J$13</f>
        <v>2.1703209324999437</v>
      </c>
      <c r="L19" s="25">
        <f>+L17/L18</f>
        <v>2.0311268627626853</v>
      </c>
      <c r="M19" s="85">
        <f>(L17/L18)*L$13</f>
        <v>1.1780535804023573</v>
      </c>
      <c r="N19" s="92">
        <f>K19+M19</f>
        <v>3.3483745129023008</v>
      </c>
      <c r="O19" s="106">
        <f>+O17/O18</f>
        <v>5.1674307916665327</v>
      </c>
      <c r="P19" s="24">
        <f>(O17/O18)*O$13</f>
        <v>2.1703209324999437</v>
      </c>
      <c r="Q19" s="25">
        <f>+Q17/Q18</f>
        <v>2.0311268627626853</v>
      </c>
      <c r="R19" s="85">
        <f>(Q17/Q18)*Q$13</f>
        <v>1.1780535804023573</v>
      </c>
      <c r="S19" s="92">
        <f>P19+R19</f>
        <v>3.3483745129023008</v>
      </c>
      <c r="T19" s="23">
        <f>+T17/T18</f>
        <v>2.0311268627626853</v>
      </c>
      <c r="U19" s="53">
        <f>(T17/T18)*T$13</f>
        <v>2.0311268627626853</v>
      </c>
      <c r="V19" s="23">
        <f>+V17/V18</f>
        <v>2.0311268627626853</v>
      </c>
      <c r="W19" s="53">
        <f>(V17/V18)*V$13</f>
        <v>2.0311268627626853</v>
      </c>
    </row>
    <row r="20" spans="1:23" ht="21.75" customHeight="1" x14ac:dyDescent="0.35">
      <c r="A20" s="4" t="s">
        <v>3</v>
      </c>
      <c r="B20" s="26"/>
      <c r="C20" s="20"/>
      <c r="D20" s="26"/>
      <c r="E20" s="20"/>
      <c r="F20" s="26"/>
      <c r="G20" s="83"/>
      <c r="H20" s="26"/>
      <c r="I20" s="51"/>
      <c r="J20" s="104"/>
      <c r="K20" s="20"/>
      <c r="L20" s="21"/>
      <c r="M20" s="83"/>
      <c r="N20" s="93"/>
      <c r="O20" s="104"/>
      <c r="P20" s="20"/>
      <c r="Q20" s="21"/>
      <c r="R20" s="83"/>
      <c r="S20" s="93"/>
      <c r="T20" s="26"/>
      <c r="U20" s="51"/>
      <c r="V20" s="26"/>
      <c r="W20" s="51"/>
    </row>
    <row r="21" spans="1:23" ht="12.75" x14ac:dyDescent="0.2">
      <c r="A21" s="3" t="s">
        <v>4</v>
      </c>
      <c r="B21" s="27">
        <v>1814825144901</v>
      </c>
      <c r="C21" s="28"/>
      <c r="D21" s="27">
        <v>39829743000</v>
      </c>
      <c r="E21" s="28"/>
      <c r="F21" s="27">
        <v>3403348816801</v>
      </c>
      <c r="G21" s="99"/>
      <c r="H21" s="65">
        <v>121034438437</v>
      </c>
      <c r="I21" s="54"/>
      <c r="J21" s="105">
        <v>862798007403</v>
      </c>
      <c r="K21" s="60"/>
      <c r="L21" s="66">
        <v>541669754234</v>
      </c>
      <c r="M21" s="61"/>
      <c r="N21" s="93"/>
      <c r="O21" s="105">
        <v>862798007403</v>
      </c>
      <c r="P21" s="60"/>
      <c r="Q21" s="66">
        <v>541669754234</v>
      </c>
      <c r="R21" s="67"/>
      <c r="S21" s="93"/>
      <c r="T21" s="65">
        <v>541669754234</v>
      </c>
      <c r="U21" s="54"/>
      <c r="V21" s="65">
        <v>541669754234</v>
      </c>
      <c r="W21" s="54"/>
    </row>
    <row r="22" spans="1:23" ht="12.75" x14ac:dyDescent="0.2">
      <c r="A22" s="3" t="s">
        <v>5</v>
      </c>
      <c r="B22" s="27">
        <v>2200210189638</v>
      </c>
      <c r="C22" s="28"/>
      <c r="D22" s="27">
        <v>57543739000</v>
      </c>
      <c r="E22" s="28"/>
      <c r="F22" s="27">
        <v>4125897628305</v>
      </c>
      <c r="G22" s="99"/>
      <c r="H22" s="65">
        <v>154307077085</v>
      </c>
      <c r="I22" s="54"/>
      <c r="J22" s="105">
        <v>988286250414</v>
      </c>
      <c r="K22" s="60"/>
      <c r="L22" s="66">
        <v>742013628587</v>
      </c>
      <c r="M22" s="61"/>
      <c r="N22" s="93"/>
      <c r="O22" s="105">
        <v>988286250414</v>
      </c>
      <c r="P22" s="60"/>
      <c r="Q22" s="66">
        <v>742013628587</v>
      </c>
      <c r="R22" s="67"/>
      <c r="S22" s="93"/>
      <c r="T22" s="65">
        <v>742013628587</v>
      </c>
      <c r="U22" s="54"/>
      <c r="V22" s="65">
        <v>742013628587</v>
      </c>
      <c r="W22" s="54"/>
    </row>
    <row r="23" spans="1:23" ht="12.75" x14ac:dyDescent="0.2">
      <c r="A23" s="39" t="s">
        <v>23</v>
      </c>
      <c r="B23" s="29">
        <f>+B21/B22</f>
        <v>0.82484171441801779</v>
      </c>
      <c r="C23" s="30">
        <f>(B21/B22)*B$13</f>
        <v>0.82484171441801779</v>
      </c>
      <c r="D23" s="29">
        <f>+D21/D22</f>
        <v>0.69216466799281151</v>
      </c>
      <c r="E23" s="30">
        <f>(D21/D22)*D$13</f>
        <v>0.69216466799281151</v>
      </c>
      <c r="F23" s="29">
        <f>+F21/F22</f>
        <v>0.8248747602104618</v>
      </c>
      <c r="G23" s="86">
        <f>(F21/F22)*F$13</f>
        <v>0.8248747602104618</v>
      </c>
      <c r="H23" s="29">
        <f>+H21/H22</f>
        <v>0.78437386491565919</v>
      </c>
      <c r="I23" s="55">
        <f>(H21/H22)*H$13</f>
        <v>0.78437386491565919</v>
      </c>
      <c r="J23" s="107">
        <f>+J21/J22</f>
        <v>0.87302439656685282</v>
      </c>
      <c r="K23" s="30">
        <f>(J21/J22)*J$13</f>
        <v>0.36667024655807817</v>
      </c>
      <c r="L23" s="31">
        <f>+L21/L22</f>
        <v>0.72999973769415749</v>
      </c>
      <c r="M23" s="86">
        <f>(L21/L22)*L$13</f>
        <v>0.42339984786261131</v>
      </c>
      <c r="N23" s="94">
        <f>K23+M23</f>
        <v>0.79007009442068954</v>
      </c>
      <c r="O23" s="107">
        <f>+O21/O22</f>
        <v>0.87302439656685282</v>
      </c>
      <c r="P23" s="30">
        <f>(O21/O22)*O$13</f>
        <v>0.36667024655807817</v>
      </c>
      <c r="Q23" s="31">
        <f>+Q21/Q22</f>
        <v>0.72999973769415749</v>
      </c>
      <c r="R23" s="86">
        <f>(Q21/Q22)*Q$13</f>
        <v>0.42339984786261131</v>
      </c>
      <c r="S23" s="94">
        <f>P23+R23</f>
        <v>0.79007009442068954</v>
      </c>
      <c r="T23" s="29">
        <f>+T21/T22</f>
        <v>0.72999973769415749</v>
      </c>
      <c r="U23" s="55">
        <f>(T21/T22)*T$13</f>
        <v>0.72999973769415749</v>
      </c>
      <c r="V23" s="29">
        <f>+V21/V22</f>
        <v>0.72999973769415749</v>
      </c>
      <c r="W23" s="55">
        <f>(V21/V22)*V$13</f>
        <v>0.72999973769415749</v>
      </c>
    </row>
    <row r="24" spans="1:23" ht="18.75" customHeight="1" x14ac:dyDescent="0.35">
      <c r="A24" s="122" t="s">
        <v>49</v>
      </c>
      <c r="B24" s="26"/>
      <c r="C24" s="104"/>
      <c r="D24" s="26"/>
      <c r="E24" s="104"/>
      <c r="F24" s="72"/>
      <c r="G24" s="100"/>
      <c r="H24" s="109"/>
      <c r="I24" s="110"/>
      <c r="J24" s="117"/>
      <c r="K24" s="115"/>
      <c r="L24" s="21"/>
      <c r="M24" s="83"/>
      <c r="N24" s="95"/>
      <c r="O24" s="117"/>
      <c r="P24" s="115"/>
      <c r="Q24" s="21"/>
      <c r="R24" s="83"/>
      <c r="S24" s="95"/>
      <c r="T24" s="26"/>
      <c r="U24" s="51"/>
      <c r="V24" s="26"/>
      <c r="W24" s="51"/>
    </row>
    <row r="25" spans="1:23" ht="18.75" customHeight="1" x14ac:dyDescent="0.2">
      <c r="A25" s="123" t="s">
        <v>51</v>
      </c>
      <c r="B25" s="65">
        <v>249976895988</v>
      </c>
      <c r="C25" s="119"/>
      <c r="D25" s="65">
        <v>35919574177.959999</v>
      </c>
      <c r="E25" s="105"/>
      <c r="F25" s="73">
        <v>669464037660</v>
      </c>
      <c r="G25" s="101"/>
      <c r="H25" s="111">
        <v>31434959258</v>
      </c>
      <c r="I25" s="112"/>
      <c r="J25" s="118">
        <v>119092220</v>
      </c>
      <c r="K25" s="116"/>
      <c r="L25" s="78">
        <v>197907129590</v>
      </c>
      <c r="M25" s="87"/>
      <c r="N25" s="96"/>
      <c r="O25" s="118">
        <v>119092220</v>
      </c>
      <c r="P25" s="116"/>
      <c r="Q25" s="78">
        <v>197907129590</v>
      </c>
      <c r="R25" s="87"/>
      <c r="S25" s="96"/>
      <c r="T25" s="74">
        <v>197907129590</v>
      </c>
      <c r="U25" s="70"/>
      <c r="V25" s="74">
        <v>197907129590</v>
      </c>
      <c r="W25" s="70"/>
    </row>
    <row r="26" spans="1:23" ht="18.75" customHeight="1" x14ac:dyDescent="0.2">
      <c r="A26" s="123" t="s">
        <v>50</v>
      </c>
      <c r="B26" s="65">
        <v>152882800817</v>
      </c>
      <c r="C26" s="119"/>
      <c r="D26" s="65">
        <v>32596624315.34</v>
      </c>
      <c r="E26" s="105"/>
      <c r="F26" s="73">
        <v>332717244824</v>
      </c>
      <c r="G26" s="101"/>
      <c r="H26" s="111">
        <v>23984072849</v>
      </c>
      <c r="I26" s="112"/>
      <c r="J26" s="118">
        <v>102182456</v>
      </c>
      <c r="K26" s="116"/>
      <c r="L26" s="78">
        <v>100820989018</v>
      </c>
      <c r="M26" s="87"/>
      <c r="N26" s="96"/>
      <c r="O26" s="118">
        <v>102182456</v>
      </c>
      <c r="P26" s="116"/>
      <c r="Q26" s="78">
        <v>100820989018</v>
      </c>
      <c r="R26" s="87"/>
      <c r="S26" s="96"/>
      <c r="T26" s="74">
        <v>100820989018</v>
      </c>
      <c r="U26" s="70"/>
      <c r="V26" s="74">
        <v>100820989018</v>
      </c>
      <c r="W26" s="70"/>
    </row>
    <row r="27" spans="1:23" ht="41.25" customHeight="1" thickBot="1" x14ac:dyDescent="0.25">
      <c r="A27" s="71" t="s">
        <v>52</v>
      </c>
      <c r="B27" s="124">
        <f>B25-B26</f>
        <v>97094095171</v>
      </c>
      <c r="C27" s="114">
        <f>B27*B13</f>
        <v>97094095171</v>
      </c>
      <c r="D27" s="120">
        <f>D25-D26</f>
        <v>3322949862.6199989</v>
      </c>
      <c r="E27" s="114">
        <f>D27*D13</f>
        <v>3322949862.6199989</v>
      </c>
      <c r="F27" s="121">
        <f>F25-F26</f>
        <v>336746792836</v>
      </c>
      <c r="G27" s="102">
        <f>F27*F13</f>
        <v>336746792836</v>
      </c>
      <c r="H27" s="113">
        <f>H25-H26</f>
        <v>7450886409</v>
      </c>
      <c r="I27" s="114">
        <f>H27*H13</f>
        <v>7450886409</v>
      </c>
      <c r="J27" s="108">
        <f>J25-J26</f>
        <v>16909764</v>
      </c>
      <c r="K27" s="77">
        <f>J27*J13</f>
        <v>7102100.8799999999</v>
      </c>
      <c r="L27" s="79">
        <f>L25-L26</f>
        <v>97086140572</v>
      </c>
      <c r="M27" s="88">
        <f>L27*L13</f>
        <v>56309961531.759995</v>
      </c>
      <c r="N27" s="97">
        <f>K27+M27</f>
        <v>56317063632.639992</v>
      </c>
      <c r="O27" s="108">
        <f>O25-O26</f>
        <v>16909764</v>
      </c>
      <c r="P27" s="77">
        <f>O27*O13</f>
        <v>7102100.8799999999</v>
      </c>
      <c r="Q27" s="79">
        <f>Q25-Q26</f>
        <v>97086140572</v>
      </c>
      <c r="R27" s="88">
        <f>Q27*Q13</f>
        <v>56309961531.759995</v>
      </c>
      <c r="S27" s="97">
        <f>P27+R27</f>
        <v>56317063632.639992</v>
      </c>
      <c r="T27" s="75">
        <f>T25-T26</f>
        <v>97086140572</v>
      </c>
      <c r="U27" s="76">
        <f>T27*T13</f>
        <v>97086140572</v>
      </c>
      <c r="V27" s="75">
        <f>V25-V26</f>
        <v>97086140572</v>
      </c>
      <c r="W27" s="76">
        <f>V27*V13</f>
        <v>97086140572</v>
      </c>
    </row>
    <row r="28" spans="1:23" s="7" customFormat="1" ht="42.75" customHeight="1" x14ac:dyDescent="0.25">
      <c r="A28" s="177" t="s">
        <v>6</v>
      </c>
      <c r="B28" s="138" t="s">
        <v>53</v>
      </c>
      <c r="C28" s="140"/>
      <c r="D28" s="139" t="s">
        <v>9</v>
      </c>
      <c r="E28" s="139"/>
      <c r="F28" s="138" t="s">
        <v>9</v>
      </c>
      <c r="G28" s="139"/>
      <c r="H28" s="138" t="s">
        <v>53</v>
      </c>
      <c r="I28" s="140"/>
      <c r="J28" s="138" t="s">
        <v>53</v>
      </c>
      <c r="K28" s="139"/>
      <c r="L28" s="139"/>
      <c r="M28" s="139"/>
      <c r="N28" s="140"/>
      <c r="O28" s="138" t="s">
        <v>53</v>
      </c>
      <c r="P28" s="139"/>
      <c r="Q28" s="139"/>
      <c r="R28" s="139"/>
      <c r="S28" s="140"/>
      <c r="T28" s="138" t="s">
        <v>53</v>
      </c>
      <c r="U28" s="139"/>
      <c r="V28" s="139"/>
      <c r="W28" s="140"/>
    </row>
    <row r="29" spans="1:23" s="9" customFormat="1" ht="31.5" customHeight="1" x14ac:dyDescent="0.2">
      <c r="A29" s="177"/>
      <c r="B29" s="34" t="s">
        <v>20</v>
      </c>
      <c r="C29" s="56"/>
      <c r="D29" s="32" t="s">
        <v>25</v>
      </c>
      <c r="E29" s="56"/>
      <c r="F29" s="32" t="s">
        <v>31</v>
      </c>
      <c r="G29" s="33"/>
      <c r="H29" s="34" t="s">
        <v>34</v>
      </c>
      <c r="I29" s="56"/>
      <c r="J29" s="145" t="s">
        <v>13</v>
      </c>
      <c r="K29" s="156"/>
      <c r="L29" s="157" t="s">
        <v>38</v>
      </c>
      <c r="M29" s="156"/>
      <c r="N29" s="58"/>
      <c r="O29" s="145" t="s">
        <v>13</v>
      </c>
      <c r="P29" s="156"/>
      <c r="Q29" s="157" t="s">
        <v>38</v>
      </c>
      <c r="R29" s="156"/>
      <c r="S29" s="58"/>
      <c r="T29" s="145" t="s">
        <v>38</v>
      </c>
      <c r="U29" s="146"/>
      <c r="V29" s="146"/>
      <c r="W29" s="147"/>
    </row>
    <row r="30" spans="1:23" s="9" customFormat="1" ht="30" customHeight="1" thickBot="1" x14ac:dyDescent="0.25">
      <c r="A30" s="178"/>
      <c r="B30" s="37" t="s">
        <v>21</v>
      </c>
      <c r="C30" s="57"/>
      <c r="D30" s="35" t="s">
        <v>26</v>
      </c>
      <c r="E30" s="57"/>
      <c r="F30" s="35" t="s">
        <v>14</v>
      </c>
      <c r="G30" s="36"/>
      <c r="H30" s="37" t="s">
        <v>35</v>
      </c>
      <c r="I30" s="57"/>
      <c r="J30" s="148" t="s">
        <v>43</v>
      </c>
      <c r="K30" s="158"/>
      <c r="L30" s="159" t="s">
        <v>39</v>
      </c>
      <c r="M30" s="158"/>
      <c r="N30" s="59"/>
      <c r="O30" s="148" t="s">
        <v>43</v>
      </c>
      <c r="P30" s="158"/>
      <c r="Q30" s="159" t="s">
        <v>39</v>
      </c>
      <c r="R30" s="158"/>
      <c r="S30" s="59"/>
      <c r="T30" s="148" t="s">
        <v>39</v>
      </c>
      <c r="U30" s="149"/>
      <c r="V30" s="149"/>
      <c r="W30" s="150"/>
    </row>
    <row r="31" spans="1:23" x14ac:dyDescent="0.2">
      <c r="B31" s="8"/>
      <c r="C31" s="8"/>
      <c r="D31" s="8"/>
      <c r="E31" s="8"/>
      <c r="F31" s="8"/>
      <c r="G31" s="8"/>
    </row>
    <row r="32" spans="1:23" x14ac:dyDescent="0.2">
      <c r="B32" s="8"/>
      <c r="C32" s="8"/>
      <c r="D32" s="8"/>
      <c r="E32" s="8"/>
      <c r="F32" s="8"/>
      <c r="G32" s="8"/>
    </row>
    <row r="33" spans="1:7" x14ac:dyDescent="0.2">
      <c r="B33" s="8"/>
      <c r="C33" s="8"/>
      <c r="D33" s="8"/>
      <c r="E33" s="8"/>
      <c r="F33" s="8"/>
      <c r="G33" s="8"/>
    </row>
    <row r="36" spans="1:7" ht="15.75" x14ac:dyDescent="0.25">
      <c r="A36" s="6"/>
      <c r="B36" s="6"/>
      <c r="C36" s="6"/>
      <c r="D36" s="6"/>
      <c r="E36" s="6"/>
      <c r="F36" s="6"/>
      <c r="G36" s="6"/>
    </row>
    <row r="37" spans="1:7" ht="12.75" x14ac:dyDescent="0.2">
      <c r="A37" s="137" t="s">
        <v>56</v>
      </c>
      <c r="B37" s="40"/>
      <c r="C37" s="40"/>
      <c r="D37" s="40"/>
      <c r="E37" s="40"/>
      <c r="F37" s="44" t="s">
        <v>56</v>
      </c>
      <c r="G37" s="40"/>
    </row>
    <row r="38" spans="1:7" ht="12.75" x14ac:dyDescent="0.2">
      <c r="A38" s="41" t="s">
        <v>11</v>
      </c>
      <c r="B38" s="41"/>
      <c r="C38" s="40"/>
      <c r="D38" s="40"/>
      <c r="E38" s="179" t="s">
        <v>55</v>
      </c>
      <c r="F38" s="179"/>
      <c r="G38" s="179"/>
    </row>
    <row r="39" spans="1:7" ht="30" customHeight="1" x14ac:dyDescent="0.2">
      <c r="A39" s="42" t="s">
        <v>12</v>
      </c>
      <c r="B39" s="40"/>
      <c r="C39" s="40"/>
      <c r="D39" s="40"/>
      <c r="E39" s="180" t="s">
        <v>54</v>
      </c>
      <c r="F39" s="180"/>
      <c r="G39" s="180"/>
    </row>
    <row r="40" spans="1:7" ht="12.75" x14ac:dyDescent="0.2">
      <c r="A40" s="40"/>
      <c r="B40" s="43"/>
      <c r="C40" s="40"/>
      <c r="D40" s="40"/>
      <c r="E40" s="40"/>
      <c r="F40" s="40"/>
      <c r="G40" s="40"/>
    </row>
    <row r="41" spans="1:7" ht="15" customHeight="1" x14ac:dyDescent="0.2">
      <c r="A41" s="40"/>
      <c r="B41" s="40"/>
      <c r="C41" s="40"/>
      <c r="D41" s="40"/>
      <c r="E41" s="40"/>
      <c r="F41" s="40"/>
      <c r="G41" s="40"/>
    </row>
    <row r="42" spans="1:7" ht="12.75" x14ac:dyDescent="0.2">
      <c r="A42" s="40"/>
      <c r="B42" s="40"/>
      <c r="C42" s="40"/>
      <c r="D42" s="40"/>
      <c r="E42" s="40"/>
      <c r="F42" s="40"/>
      <c r="G42" s="40"/>
    </row>
    <row r="43" spans="1:7" ht="12.75" x14ac:dyDescent="0.2">
      <c r="A43" s="40"/>
      <c r="B43" s="40"/>
      <c r="C43" s="40"/>
      <c r="D43" s="40"/>
      <c r="E43" s="40"/>
      <c r="F43" s="40"/>
      <c r="G43" s="40"/>
    </row>
    <row r="44" spans="1:7" ht="12.75" x14ac:dyDescent="0.2">
      <c r="A44" s="40"/>
      <c r="B44" s="40"/>
      <c r="C44" s="40"/>
      <c r="D44" s="40"/>
      <c r="E44" s="40"/>
      <c r="F44" s="40"/>
      <c r="G44" s="40"/>
    </row>
    <row r="45" spans="1:7" ht="12.75" x14ac:dyDescent="0.2">
      <c r="A45" s="40"/>
      <c r="B45" s="40"/>
      <c r="C45" s="40"/>
      <c r="D45" s="40"/>
      <c r="E45" s="40"/>
      <c r="F45" s="40"/>
      <c r="G45" s="40"/>
    </row>
    <row r="46" spans="1:7" ht="15" customHeight="1" x14ac:dyDescent="0.2">
      <c r="A46" s="40"/>
      <c r="B46" s="171" t="s">
        <v>56</v>
      </c>
      <c r="C46" s="171"/>
      <c r="D46" s="171"/>
      <c r="E46" s="171"/>
      <c r="F46" s="40"/>
      <c r="G46" s="40"/>
    </row>
    <row r="47" spans="1:7" ht="12.75" x14ac:dyDescent="0.2">
      <c r="A47" s="40"/>
      <c r="B47" s="40"/>
      <c r="C47" s="44" t="s">
        <v>16</v>
      </c>
      <c r="D47" s="40"/>
      <c r="E47" s="40"/>
      <c r="F47" s="40"/>
      <c r="G47" s="40"/>
    </row>
    <row r="48" spans="1:7" ht="12.75" x14ac:dyDescent="0.2">
      <c r="A48" s="40"/>
      <c r="B48" s="171" t="s">
        <v>15</v>
      </c>
      <c r="C48" s="171"/>
      <c r="D48" s="171"/>
      <c r="E48" s="171"/>
      <c r="F48" s="41"/>
      <c r="G48" s="41"/>
    </row>
    <row r="53" spans="1:1" ht="15" x14ac:dyDescent="0.25">
      <c r="A53" s="45"/>
    </row>
  </sheetData>
  <mergeCells count="55">
    <mergeCell ref="A2:G2"/>
    <mergeCell ref="A3:G3"/>
    <mergeCell ref="B11:C11"/>
    <mergeCell ref="D11:E11"/>
    <mergeCell ref="F11:G11"/>
    <mergeCell ref="A5:U5"/>
    <mergeCell ref="O10:P10"/>
    <mergeCell ref="T11:U11"/>
    <mergeCell ref="H10:I10"/>
    <mergeCell ref="H11:I11"/>
    <mergeCell ref="B48:E48"/>
    <mergeCell ref="A10:A11"/>
    <mergeCell ref="B10:C10"/>
    <mergeCell ref="D10:E10"/>
    <mergeCell ref="F10:G10"/>
    <mergeCell ref="A28:A30"/>
    <mergeCell ref="B28:C28"/>
    <mergeCell ref="D28:E28"/>
    <mergeCell ref="F28:G28"/>
    <mergeCell ref="E38:G38"/>
    <mergeCell ref="E39:G39"/>
    <mergeCell ref="B14:C14"/>
    <mergeCell ref="D14:E14"/>
    <mergeCell ref="F14:G14"/>
    <mergeCell ref="B46:E46"/>
    <mergeCell ref="J30:K30"/>
    <mergeCell ref="L30:M30"/>
    <mergeCell ref="J28:N28"/>
    <mergeCell ref="N10:N13"/>
    <mergeCell ref="J11:K11"/>
    <mergeCell ref="J10:K10"/>
    <mergeCell ref="L10:M10"/>
    <mergeCell ref="J29:K29"/>
    <mergeCell ref="L29:M29"/>
    <mergeCell ref="J14:M14"/>
    <mergeCell ref="T30:W30"/>
    <mergeCell ref="S10:S13"/>
    <mergeCell ref="O11:P11"/>
    <mergeCell ref="Q11:R11"/>
    <mergeCell ref="O14:R14"/>
    <mergeCell ref="O28:S28"/>
    <mergeCell ref="O29:P29"/>
    <mergeCell ref="Q29:R29"/>
    <mergeCell ref="O30:P30"/>
    <mergeCell ref="Q30:R30"/>
    <mergeCell ref="Q10:R10"/>
    <mergeCell ref="V11:W11"/>
    <mergeCell ref="T14:U14"/>
    <mergeCell ref="V14:W14"/>
    <mergeCell ref="T10:W10"/>
    <mergeCell ref="T28:W28"/>
    <mergeCell ref="H28:I28"/>
    <mergeCell ref="L11:M11"/>
    <mergeCell ref="H14:I14"/>
    <mergeCell ref="T29:W29"/>
  </mergeCells>
  <printOptions horizontalCentered="1" verticalCentered="1"/>
  <pageMargins left="0.11811023622047245" right="0.11811023622047245" top="0.74803149606299213" bottom="0.74803149606299213" header="0.31496062992125984" footer="0.31496062992125984"/>
  <pageSetup paperSize="5"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vt:lpstr>
      <vt:lpstr>'1'!Títulos_a_imprimir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2020-06-02T18:54:16Z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