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VIGENCIA 2017\INVITACIONES\PUBLICAS\INV. PUB. 05 DE 2017 CONSTRUCCIÓN TALLERES\"/>
    </mc:Choice>
  </mc:AlternateContent>
  <bookViews>
    <workbookView xWindow="0" yWindow="0" windowWidth="28800" windowHeight="11835"/>
  </bookViews>
  <sheets>
    <sheet name="PROPUESTA ECONOMICA"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6" i="4" l="1"/>
  <c r="F555" i="4"/>
  <c r="F554" i="4"/>
  <c r="F549" i="4"/>
  <c r="F548" i="4"/>
  <c r="F546" i="4"/>
  <c r="F541" i="4"/>
  <c r="F540" i="4"/>
  <c r="F538" i="4"/>
  <c r="F537" i="4"/>
  <c r="F536" i="4"/>
  <c r="H527" i="4"/>
  <c r="F522" i="4"/>
  <c r="F521" i="4"/>
  <c r="F520" i="4"/>
  <c r="D520" i="4"/>
  <c r="F519" i="4"/>
  <c r="F518" i="4"/>
  <c r="F517" i="4"/>
  <c r="D517" i="4"/>
  <c r="F516" i="4"/>
  <c r="D515" i="4"/>
  <c r="F515" i="4" s="1"/>
  <c r="D514" i="4"/>
  <c r="F514" i="4" s="1"/>
  <c r="F513" i="4"/>
  <c r="F508" i="4"/>
  <c r="F507" i="4"/>
  <c r="F506" i="4"/>
  <c r="F505" i="4"/>
  <c r="F504" i="4"/>
  <c r="F503" i="4"/>
  <c r="F502" i="4"/>
  <c r="F501" i="4"/>
  <c r="F500" i="4"/>
  <c r="F499" i="4"/>
  <c r="F498" i="4"/>
  <c r="F497" i="4"/>
  <c r="F496" i="4"/>
  <c r="F495" i="4"/>
  <c r="F494" i="4"/>
  <c r="F493" i="4"/>
  <c r="F492" i="4"/>
  <c r="F491" i="4"/>
  <c r="F490" i="4"/>
  <c r="F489" i="4"/>
  <c r="F488" i="4"/>
  <c r="F487" i="4"/>
  <c r="F486"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82" i="4" s="1"/>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2" i="4"/>
  <c r="F253" i="4" s="1"/>
  <c r="F247" i="4"/>
  <c r="F246" i="4"/>
  <c r="F245" i="4"/>
  <c r="F244" i="4"/>
  <c r="F243" i="4"/>
  <c r="F242" i="4"/>
  <c r="F241" i="4"/>
  <c r="F240" i="4"/>
  <c r="F239" i="4"/>
  <c r="F238" i="4"/>
  <c r="F237" i="4"/>
  <c r="F248" i="4" s="1"/>
  <c r="F232" i="4"/>
  <c r="F231" i="4"/>
  <c r="F230" i="4"/>
  <c r="F229" i="4"/>
  <c r="F228" i="4"/>
  <c r="F223" i="4"/>
  <c r="F222" i="4"/>
  <c r="F221" i="4"/>
  <c r="F220" i="4"/>
  <c r="F219" i="4"/>
  <c r="F218" i="4"/>
  <c r="F217" i="4"/>
  <c r="F216" i="4"/>
  <c r="F215" i="4"/>
  <c r="F210" i="4"/>
  <c r="F209" i="4"/>
  <c r="F208" i="4"/>
  <c r="F207" i="4"/>
  <c r="F206" i="4"/>
  <c r="F205" i="4"/>
  <c r="F204" i="4"/>
  <c r="F203" i="4"/>
  <c r="F202" i="4"/>
  <c r="F201" i="4"/>
  <c r="F200" i="4"/>
  <c r="F199" i="4"/>
  <c r="F198" i="4"/>
  <c r="F197" i="4"/>
  <c r="F196" i="4"/>
  <c r="F195" i="4"/>
  <c r="F194" i="4"/>
  <c r="F193" i="4"/>
  <c r="F192" i="4"/>
  <c r="F191" i="4"/>
  <c r="F190" i="4"/>
  <c r="F189" i="4"/>
  <c r="F188" i="4"/>
  <c r="F187" i="4"/>
  <c r="F182" i="4"/>
  <c r="F181" i="4"/>
  <c r="F180" i="4"/>
  <c r="F179" i="4"/>
  <c r="F178"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0" i="4"/>
  <c r="F139" i="4"/>
  <c r="F138" i="4"/>
  <c r="F137" i="4"/>
  <c r="F136" i="4"/>
  <c r="F135" i="4"/>
  <c r="F130" i="4"/>
  <c r="F131" i="4" s="1"/>
  <c r="F125" i="4"/>
  <c r="F124" i="4"/>
  <c r="F123" i="4"/>
  <c r="F122" i="4"/>
  <c r="F121" i="4"/>
  <c r="F120" i="4"/>
  <c r="F119" i="4"/>
  <c r="F118" i="4"/>
  <c r="F117" i="4"/>
  <c r="F116" i="4"/>
  <c r="F115" i="4"/>
  <c r="F114" i="4"/>
  <c r="F109" i="4"/>
  <c r="F108" i="4"/>
  <c r="F107" i="4"/>
  <c r="F106" i="4"/>
  <c r="F105" i="4"/>
  <c r="F110" i="4" s="1"/>
  <c r="F104" i="4"/>
  <c r="F103" i="4"/>
  <c r="F98" i="4"/>
  <c r="F97" i="4"/>
  <c r="F96" i="4"/>
  <c r="F95" i="4"/>
  <c r="F94" i="4"/>
  <c r="F89" i="4"/>
  <c r="F88" i="4"/>
  <c r="F87" i="4"/>
  <c r="F86" i="4"/>
  <c r="F85" i="4"/>
  <c r="F84" i="4"/>
  <c r="F83" i="4"/>
  <c r="F82" i="4"/>
  <c r="F81" i="4"/>
  <c r="F80" i="4"/>
  <c r="F79" i="4"/>
  <c r="F78" i="4"/>
  <c r="F77" i="4"/>
  <c r="F76" i="4"/>
  <c r="F75" i="4"/>
  <c r="F74" i="4"/>
  <c r="F73" i="4"/>
  <c r="F72" i="4"/>
  <c r="F71" i="4"/>
  <c r="F70" i="4"/>
  <c r="F69" i="4"/>
  <c r="F68" i="4"/>
  <c r="F67" i="4"/>
  <c r="F66" i="4"/>
  <c r="F65" i="4"/>
  <c r="F64" i="4"/>
  <c r="F63" i="4"/>
  <c r="F58" i="4"/>
  <c r="F57" i="4"/>
  <c r="F56" i="4"/>
  <c r="F55" i="4"/>
  <c r="F54" i="4"/>
  <c r="F53" i="4"/>
  <c r="F52" i="4"/>
  <c r="F51" i="4"/>
  <c r="F50" i="4"/>
  <c r="F49" i="4"/>
  <c r="F48" i="4"/>
  <c r="F47" i="4"/>
  <c r="F46" i="4"/>
  <c r="F45" i="4"/>
  <c r="F44" i="4"/>
  <c r="F43" i="4"/>
  <c r="F38" i="4"/>
  <c r="F37" i="4"/>
  <c r="F36" i="4"/>
  <c r="F35" i="4"/>
  <c r="F34" i="4"/>
  <c r="F33" i="4"/>
  <c r="F32" i="4"/>
  <c r="F31" i="4"/>
  <c r="F30" i="4"/>
  <c r="F29" i="4"/>
  <c r="F39" i="4" s="1"/>
  <c r="F24" i="4"/>
  <c r="F23" i="4"/>
  <c r="F22" i="4"/>
  <c r="F21" i="4"/>
  <c r="F20" i="4"/>
  <c r="F19" i="4"/>
  <c r="F18" i="4"/>
  <c r="F17" i="4"/>
  <c r="F25" i="4" s="1"/>
  <c r="F13" i="4"/>
  <c r="F557" i="4" l="1"/>
  <c r="F558" i="4" s="1"/>
  <c r="F559" i="4" s="1"/>
  <c r="E562" i="4" s="1"/>
  <c r="F509" i="4"/>
  <c r="F450" i="4"/>
  <c r="F409" i="4"/>
  <c r="F233" i="4"/>
  <c r="F224" i="4"/>
  <c r="F211" i="4"/>
  <c r="F174" i="4"/>
  <c r="F183" i="4"/>
  <c r="F141" i="4"/>
  <c r="F126" i="4"/>
  <c r="F99" i="4"/>
  <c r="F90" i="4"/>
  <c r="F59" i="4"/>
  <c r="F523" i="4"/>
  <c r="E525" i="4" l="1"/>
  <c r="E526" i="4" s="1"/>
  <c r="E527" i="4" l="1"/>
  <c r="E528" i="4"/>
  <c r="E530" i="4" s="1"/>
  <c r="E529" i="4" l="1"/>
  <c r="E531" i="4" s="1"/>
  <c r="E561" i="4" s="1"/>
  <c r="E563" i="4" s="1"/>
</calcChain>
</file>

<file path=xl/sharedStrings.xml><?xml version="1.0" encoding="utf-8"?>
<sst xmlns="http://schemas.openxmlformats.org/spreadsheetml/2006/main" count="1350" uniqueCount="945">
  <si>
    <t>ITEM</t>
  </si>
  <si>
    <t>DESCRIPCIÓN</t>
  </si>
  <si>
    <t>UNIDAD</t>
  </si>
  <si>
    <t>VR. UNITARIO</t>
  </si>
  <si>
    <t>TOTAL</t>
  </si>
  <si>
    <t>CAPÍTULO 1</t>
  </si>
  <si>
    <t>PRELIMINARES</t>
  </si>
  <si>
    <t>1.1.1</t>
  </si>
  <si>
    <t>CAMPAMENTO EN LÁMINA TRAPEZOIDAL GALVANIZADA (Incluye suministro, construcción y adecuación del campamento).</t>
  </si>
  <si>
    <t>1.1.2</t>
  </si>
  <si>
    <t>CERRAMIENTO EN LÁMINA TRAPEZOIDAL GALVANIZADA h= 2,00 m (Incluye suministro de materiales y todas las actividades necesarias para la construcción y adecuación del cerramiento).</t>
  </si>
  <si>
    <t>ml</t>
  </si>
  <si>
    <t>1.1.3</t>
  </si>
  <si>
    <t>VALLA INFORMATIVA DEL PROYECTO (Incluye suministro e instalación de la estructura metálica y demás elementos).</t>
  </si>
  <si>
    <t>un</t>
  </si>
  <si>
    <t>INSTALACIÓN SERVICIOS PROVISONALES</t>
  </si>
  <si>
    <t>1.2.1</t>
  </si>
  <si>
    <t>1.2.2</t>
  </si>
  <si>
    <t>RED HIDRAULICA Y SANITARIA PROVISIONAL (Incluye medidor).</t>
  </si>
  <si>
    <t>LOCALIZACIÓN Y REPLANTEO</t>
  </si>
  <si>
    <t>1.3.1</t>
  </si>
  <si>
    <t>LOCALIZACIÓN, TRAZADO Y REPLANTEO EDIFICIO</t>
  </si>
  <si>
    <t>TOTAL CAPÍTULO 1</t>
  </si>
  <si>
    <t>CAPÍTULO 2</t>
  </si>
  <si>
    <t>MOVIMIENTOS DE TIERRA</t>
  </si>
  <si>
    <t>EXCAVACIONES</t>
  </si>
  <si>
    <t>2.1.1</t>
  </si>
  <si>
    <t>EXCAVACIÓN MANUAL EN MATERIAL COMÚN (Incluye descapote, trasiego, perfilada, extendida y conformación del material al sitio autorizado dentro del campus).</t>
  </si>
  <si>
    <t>2.1.2</t>
  </si>
  <si>
    <t>EXCAVACIÓN MECÁNICA EN PRIMERA ETAPA DE MATERIAL COMÚN (Incluye trasiego, perfilada, extendida y conformación del material al sitio autorizado dentro del campus).</t>
  </si>
  <si>
    <t>RELLENOS</t>
  </si>
  <si>
    <t>2.2.1</t>
  </si>
  <si>
    <t>RELLENO EN RECEBO COMÚN (Incluye el suministro de material, extendido y compactación mecánica al 95% del proctor modificado).</t>
  </si>
  <si>
    <t>2.2.2</t>
  </si>
  <si>
    <t>RELLENO EN BASE GRANULAR DE GRADACIÓN FINA BG-1 TIPO INVIAS, CORRESPONDIENTE A RECEBO DEL TIPO ARENOSO, LIBRE DE MATERIA ORGÁNICA, CON UN MAXIMO DEL 20% DE MATERIAL PASA TAMIZ Nº200, ÍNDICE DE PLASTICIDAD INFERIOR AL 8%, LÍMITE LÍQUIDO MÁXIMO DEL 30% Y UN PORCENTAJE DE EXPANCIÓN DEL 0%. (Incluye el suministro de material, extendido y compactación mecánica y/o manual al 95% del proctor modificado).</t>
  </si>
  <si>
    <t>2.2.3</t>
  </si>
  <si>
    <t>TRASIEGO Y RETIRO DE MATERIAL.</t>
  </si>
  <si>
    <t>2.3.1</t>
  </si>
  <si>
    <t xml:space="preserve">RETIRO ESCOMBROS Y MATERIAL CONTAMINADO DE EXCAVACIÓN FUERA DE LAS INSTALACIONES A BOTADERO AUTORIZADO                                                 </t>
  </si>
  <si>
    <t>TOTAL CAPÍTULO 2</t>
  </si>
  <si>
    <t>CAPÍTULO 3</t>
  </si>
  <si>
    <t>CIMENTACIÓN</t>
  </si>
  <si>
    <t>CIMENTACIÓN SUPERFICIAL.</t>
  </si>
  <si>
    <t>3.1.1</t>
  </si>
  <si>
    <t>ACERO DE REFUERZO fs = 420 MPa (Incluye el suministro, figurado y armado de acero junto con el alambre negro de amarre).</t>
  </si>
  <si>
    <t>Kg</t>
  </si>
  <si>
    <t>3.1.2</t>
  </si>
  <si>
    <t>CONCRETO CICLOPEO CIMIENTOS (Compuesto un 60% por concreto 21 MPa y 40% piedra media zonga)</t>
  </si>
  <si>
    <t>m3</t>
  </si>
  <si>
    <t>3.1.3</t>
  </si>
  <si>
    <t xml:space="preserve">CONCRETO DE LIMPIEZA  e= 0,05m, f'c = 14,5 MPa.                                            </t>
  </si>
  <si>
    <t>3.1.4</t>
  </si>
  <si>
    <t>ZAPATAS EN CONCRETO CONCRETO f'c = 28 MPa  (Sin refuerzo, incluye formaleta).</t>
  </si>
  <si>
    <t>3.1.5</t>
  </si>
  <si>
    <t>MALLA ELECTROSOLDADA (Incluye el suministro, colocación y armado de las mallas junto con el alambre negro de amarre).</t>
  </si>
  <si>
    <t>3.1.6</t>
  </si>
  <si>
    <t>PLACA DE CONTRAPISO EN CONCRETO f'c = 28 MPa, e = 0,12 m (Sin refuerzo)</t>
  </si>
  <si>
    <t>3.1.7</t>
  </si>
  <si>
    <t xml:space="preserve">VIGAS DE CIMENTACIÓN EN CONCRETO  f'c = 28 MPa (Incluye formaleta, no esta incluido el refuerzo).                                 </t>
  </si>
  <si>
    <t>3.1.8</t>
  </si>
  <si>
    <t>PELÍCULA DE POLIETILENO CALIBRE 6 BAJO PLACA DE CONTRAPISO (Incluye el suministro, extendida e instalación).</t>
  </si>
  <si>
    <t>3.1.9</t>
  </si>
  <si>
    <t>FILTRO PERIMETRAL EN DREN FRANCÉS. B=0,60m, Hprom=0,40m</t>
  </si>
  <si>
    <t>3.1.10</t>
  </si>
  <si>
    <t>CAJA DE INSPECCIÓN PARA FILTRO DE 0,60 X 0,60 m. Hprom=0,60m</t>
  </si>
  <si>
    <t>TOTAL CAPÍTULO 3</t>
  </si>
  <si>
    <t>CAPÍTULO 4</t>
  </si>
  <si>
    <t>ESTRUCTURA EN CONCRETO</t>
  </si>
  <si>
    <t>ELEMENTOS VERTICALES</t>
  </si>
  <si>
    <t>4.1.1</t>
  </si>
  <si>
    <t>COLUMNAS RECTANGULARES EN CONCRETO f'c = 28 MPa (Sin refuerzo, incluye formaleta).</t>
  </si>
  <si>
    <t>ELEMENTOS HORIZONTALES</t>
  </si>
  <si>
    <t>4.2.1</t>
  </si>
  <si>
    <t>VIGAS AÉREAS EN CONCRETO A LA VISTA  f'c = 28 MPa  (Sin refuerzo, incluye formaleta, todas sus caras libres).</t>
  </si>
  <si>
    <t>LOSAS EN CONCRETO</t>
  </si>
  <si>
    <t>4.3.1</t>
  </si>
  <si>
    <t>PLACA ALIGERADA DE ENTREPISO EN CONCRETO IMPERMEABILIZADO f'c = 28 MPa  (Sin refuerzo, incluye formaleta).</t>
  </si>
  <si>
    <t>OTROS ELEMENTOS EN CONCRETO</t>
  </si>
  <si>
    <t>4.4.1</t>
  </si>
  <si>
    <t>TANQUE EN CONCRETO IMPERMEABILIZADO INTEGRALMENTE f'c = 28,0 MPa (Sin refuerzo, incluye formaleta y cinta PVC).</t>
  </si>
  <si>
    <t>4.4.2</t>
  </si>
  <si>
    <t>RAMPA EN CONCRETO A LA VISTA  f'c = 28,0 MPa  espesor 12cm (Sin refuerzo, incluye formaleta).</t>
  </si>
  <si>
    <t>4.4.3</t>
  </si>
  <si>
    <t>ESCALERAS EN CONCRETO A LA VISTA  f'c = 28 MPa  (Sin refuerzo, incluye formaleta).</t>
  </si>
  <si>
    <t>4.4.4</t>
  </si>
  <si>
    <t>CORTASOL EN CONCRETO PREFABRICADO DE f'c = 28 MPa, ACABADO CON PINTURA GRIS BASALTO (Incluye la construcción de los elementos para apoyar los muros alveolares de acuerdo con las especificaciones del proveedor y del diseño tales como viguetas en concreto, etc).</t>
  </si>
  <si>
    <t>4.4.5</t>
  </si>
  <si>
    <t>JUNTAS DE DILATACIÓN EN CONCRETO e=5mm</t>
  </si>
  <si>
    <t>ACERO DE REFUERZO SUPERESTRUCTURA</t>
  </si>
  <si>
    <t>4.5.1</t>
  </si>
  <si>
    <t>4.5.2</t>
  </si>
  <si>
    <t>ESTRUCTURA METÁLICA</t>
  </si>
  <si>
    <t>4.6.1</t>
  </si>
  <si>
    <t>ESTRUCTURA METÁLICA (Incluye el suministro, instalación, montaje, elementos de fijación, soportes, soldadura, etc).</t>
  </si>
  <si>
    <t>TOTAL CAPÍTULO 4</t>
  </si>
  <si>
    <t>CAPÍTULO 5</t>
  </si>
  <si>
    <t>MUROS Y DIVISIONES</t>
  </si>
  <si>
    <t>MAMPOSTERÍA EN ARCILLLA</t>
  </si>
  <si>
    <t>5.1.1</t>
  </si>
  <si>
    <t>5.1.2</t>
  </si>
  <si>
    <t>5.1.3</t>
  </si>
  <si>
    <t>MUROS EN BLOQUE N° 4 ARCILLA TIPO SANTA FÉ, e=12 cm, ANCHO &lt;=0.70 m</t>
  </si>
  <si>
    <t>5.1.4</t>
  </si>
  <si>
    <t>MUROS EN BLOQUE N° 4 ARCILLA TIPO SANTA FÉ, e=12 cm, ANCHO &gt;0.70 m</t>
  </si>
  <si>
    <t>5.1.5</t>
  </si>
  <si>
    <t>MUROS EN BLOQUE N° 5 ARCILLA TIPO SANTA FÉ, e=15 cm, ANCHO &lt;=0.70 m</t>
  </si>
  <si>
    <t>5.1.6</t>
  </si>
  <si>
    <t>MUROS EN BLOQUE N° 5 ARCILLA TIPO SANTA FÉ, e=15 cm, ANCHO &gt;0.70 m</t>
  </si>
  <si>
    <t>5.1.7</t>
  </si>
  <si>
    <t>5.1.8</t>
  </si>
  <si>
    <t>REMATE EN HILADA DE CANTO LADRILLO DE ARCILLA SANTA FÉ TIPO TOLETE GRAN FORMATO (39X11,5X5) cm, COLOR TIERRA</t>
  </si>
  <si>
    <t>5.1.9</t>
  </si>
  <si>
    <t>SOBRECIMIENTO EN LADRILLO COMÚN RECOCIDO, PARA CONFINAMIENTO DE RECEBO COMPACTADO. e=0.25 m, h=0,30.</t>
  </si>
  <si>
    <t>MAMPOSTERÍA EN CONCRETO</t>
  </si>
  <si>
    <t>5.2.1</t>
  </si>
  <si>
    <t>MAMPOSTERÍA EN BLOQUE DE CEMENTO ABUZARDADO TIPO SPLIT 15X19X39 cm. ANCHO &gt; 0,70 m. e = 0,15 m.</t>
  </si>
  <si>
    <t>5.2.2</t>
  </si>
  <si>
    <t>MAMPOSTERÍA EN BLOQUE DE CEMENTO ABUZARDADO TIPO SPLIT 15X19X39 cm. ANCHO &lt;= 0,70 m. e = 0,15 m.</t>
  </si>
  <si>
    <t>ELEMENTOS NO ESTRUCTURALES EN CONCRETO</t>
  </si>
  <si>
    <t>5.3.1</t>
  </si>
  <si>
    <t>ALFAJÍA CON PANEL INCLINADO EN  CONCRETO REFORZADO A LA VISTA 21 MPa, AGREGADO FINO Y ACABADO CON PINTURA GRIS BASALTO (Sin refuerzo, según diseño).</t>
  </si>
  <si>
    <t>5.3.2</t>
  </si>
  <si>
    <t>ALFAJÍA EN CONCRETO  f'c = 21 MPa (Sin refuerzo, según diseño).</t>
  </si>
  <si>
    <t>5.3.3</t>
  </si>
  <si>
    <t>COLUMNETAS EN CONCRETO  f'c = 21 MPa  PARA ELEMENTOS NO ESTRUCTURALES (Sin refuerzo, según diseño).</t>
  </si>
  <si>
    <t>5.3.4</t>
  </si>
  <si>
    <t>DINTELES EN CONCRETO  f'c = 21 MPa  PARA ELEMENTOS NO ESTRUCTURALES (Sin refuerzo, según diseño).</t>
  </si>
  <si>
    <t>5.3.5</t>
  </si>
  <si>
    <t>DOVELAS EN GROUTING PARA BLOQUES SPLIT  (Sin refuerzo, según diseño).</t>
  </si>
  <si>
    <t>5.3.6</t>
  </si>
  <si>
    <t>DOVELAS EN GROUTING PARA MUROS EN LADRILLO DE PERFORACIÓN VERTICAL Y/O LADRILLO GRAN FORMATO  (Sin refuerzo, según diseño).</t>
  </si>
  <si>
    <t>5.3.7</t>
  </si>
  <si>
    <t>ELEMENTOS FUNDIDOS EN CONCRETO PARA SOPORTE DE DIVISIONES DE BAÑOS EN CANTILÉVER (L=1,5 ml / unidad)  (Sin refuerzo, según diseño).</t>
  </si>
  <si>
    <t>5.3.8</t>
  </si>
  <si>
    <t>PLACA DINTEL EN CONCRETO  f'c = 21 MPa  PARA ELEMENTOS NO ESTRUCTURALES, h=0,08 m, a=0,68 m (Sin refuerzo, según diseño).</t>
  </si>
  <si>
    <t>5.3.9</t>
  </si>
  <si>
    <t>PLACA ÁEREA MACIZA EN CONCRETO A LA VISTA  f'c = 21 MPa  PARA ELEMENTOS NO ESTRUCTURALES. (Sin refuerzo, según diseño).</t>
  </si>
  <si>
    <t>5.3.10</t>
  </si>
  <si>
    <t>GÁRGOLAS PREFABRICADAS EN CONCRETO 17 MPA EN CUBIERTA</t>
  </si>
  <si>
    <t>REFUERZO PARA ELEMENTOS NO ESTRUCTURALES</t>
  </si>
  <si>
    <t>5.4.1</t>
  </si>
  <si>
    <t>ANCLAJE EPÓXICO CON DIAMETROS MENORES A 5/8" PARA ELEMENTOS NO ESTRUCTURALES (PROFUNDIDAD DE ANCLAJE 30 cm Y/O DE ACUERDO CON NSR-10)</t>
  </si>
  <si>
    <t>5.4.2</t>
  </si>
  <si>
    <t>ACERO DE REFUERZO fs = 420 MPa PARA ELEMENTOS NO ESTRUCTURALES (Incluye el suministro, figurado y armado de acero, grafiles, escalerilla, etc., junto con el alambre negro de amarre).</t>
  </si>
  <si>
    <t>5.4.3</t>
  </si>
  <si>
    <t>TOTAL CAPÍTULO 5</t>
  </si>
  <si>
    <t>CAPÍTULO 6</t>
  </si>
  <si>
    <t>CIELORASOS Y MEMBRANA ARQUITECTÓNICA</t>
  </si>
  <si>
    <t>CIELORASOS</t>
  </si>
  <si>
    <t>6.1.1</t>
  </si>
  <si>
    <t>CIELO RASO EN DRY WALL ST1/2" PERFILERÍA CAL.26 Y UNA MANO DE PINTURA (ANCHO &gt; O = 0.70M)</t>
  </si>
  <si>
    <t>6.1.2</t>
  </si>
  <si>
    <t>CIELO RASO EN DRY WALL ST1/2" PERFILERÍA CAL.26 Y UNA MANO DE PINTURA (ANCHO &lt; 0.70M)</t>
  </si>
  <si>
    <t>6.1.3</t>
  </si>
  <si>
    <t>CIELORASO EN SUPERBOARD DE 8 mm A JUNTA PERDIDA CON MASILLA ACRÍLICA Y UNA MANO DE PINTURA (A TODO COSTO) ANCHO &gt; 0,70M</t>
  </si>
  <si>
    <t>6.1.4</t>
  </si>
  <si>
    <t>CIELORASO EN SUPERBOARD DE 8 mm A JUNTA PERDIDA CON MASILLA ACRÍLICA Y UNA MANO DE PINTURA (A TODO COSTO) ANCHO &lt; O= 0,70M</t>
  </si>
  <si>
    <t>6.1.5</t>
  </si>
  <si>
    <t>TAPA DE INSPECCIÓN PANEL YESO GYPLAC 60X60</t>
  </si>
  <si>
    <t>TOTAL CAPÍTULO 6</t>
  </si>
  <si>
    <t>CAPÍTULO 7</t>
  </si>
  <si>
    <t>PAÑETES</t>
  </si>
  <si>
    <t>PAÑETES LISOS</t>
  </si>
  <si>
    <t>7.1.1</t>
  </si>
  <si>
    <t>PAÑETE LISO 1:4 EN MUROS (INCLUYE FILOS Y DILATACIONES) ANCHO &lt;= A 0.70 m.</t>
  </si>
  <si>
    <t>7.1.2</t>
  </si>
  <si>
    <t>PAÑETE LISO 1:4 EN MUROS (INCLUYE FILOS Y DILATACIONES) ANCHO &gt; 0.70 m.</t>
  </si>
  <si>
    <t>7.1.3</t>
  </si>
  <si>
    <t>PAÑETE LISO BAJO PLACAS 1:3 (INCLUYE FILOS Y DILATACIONES) ANCHO &gt; A 0.70 M</t>
  </si>
  <si>
    <t>PAÑETES IMPERMEABILIZADOS</t>
  </si>
  <si>
    <t>7.2.1</t>
  </si>
  <si>
    <t>PAÑETE IMPERMEABILIZADO 1:3 (INCLUYE FILOS Y DILATACIONES) ANCHO &gt; 0.70 m</t>
  </si>
  <si>
    <t>7.2.2</t>
  </si>
  <si>
    <t>PAÑETE IMPERMEABILIZADO 1:3 (INCLUYE FILOS Y DILATACIONES) ANCHO &lt; O = 0.70 m</t>
  </si>
  <si>
    <t>7.2.3</t>
  </si>
  <si>
    <t>PAÑETES LISOS IMPERMEABILIZADOS SOBRE MUROS EXTERIORES 1:3 (INCLUYE FILOS Y DILATACIONES), ANCHO &gt; 0.70 ML</t>
  </si>
  <si>
    <t>TOTAL CAPÍTULO 7</t>
  </si>
  <si>
    <t>CAPÍTULO 8</t>
  </si>
  <si>
    <t>PISOS Y GUARDAESCOBAS</t>
  </si>
  <si>
    <t xml:space="preserve">BASES PARA PISOS                                                                                              </t>
  </si>
  <si>
    <t>8.1.1</t>
  </si>
  <si>
    <t xml:space="preserve">AFINADO DE PISOS EN MORTERO 1:4, EPROM=4 CM                                                                      </t>
  </si>
  <si>
    <t>8.1.2</t>
  </si>
  <si>
    <t>AFINADO IMPERMEABILIZADO MORTERO 1:3, EPROM=4 CM</t>
  </si>
  <si>
    <t>8.1.3</t>
  </si>
  <si>
    <t>ALISTADO PASOS ESCALERA HUELLA Y CONTRAHUELLA</t>
  </si>
  <si>
    <t xml:space="preserve">ACABADOS PARA PISOS                                                                                           </t>
  </si>
  <si>
    <t>8.2.1</t>
  </si>
  <si>
    <t>8.2.2</t>
  </si>
  <si>
    <t>PISO EN BALDOSA DE GRANO BLANCO HUILA GRANO 1 BH1 30 X 30 cm COD:135000146 TIPO ALFA (INCLUYE DESTRONQUE, PULIDA AL PLOMO Y BRILLADA, CRISTALIZACIÓN Y BOQUILLA CON ALFACOLOR). ANCHO &lt; O= 0,70 m.</t>
  </si>
  <si>
    <t>8.2.3</t>
  </si>
  <si>
    <t>PISO EN CONCRETO AFINADO Y ENDURECIDO e=0.05M</t>
  </si>
  <si>
    <t>8.2.4</t>
  </si>
  <si>
    <t>8.2.5</t>
  </si>
  <si>
    <t>GUARDAESCOBA EN BALDOSA DE GRANO BLANCO HUILA GRANO 1 BH1, h = 0,10m.</t>
  </si>
  <si>
    <t>8.2.6</t>
  </si>
  <si>
    <t>POYO EN CONCRETO f'c=17,0 Mpa, ACABADO EN GRANITO LAVADO GRIS CLARO GRANO 1, FONDO NEGRO.</t>
  </si>
  <si>
    <t>8.2.7</t>
  </si>
  <si>
    <t>PIRLAN EN GRANITO LAVADO GRIS RIO CLARO GRANO 1, FONDO NEGRO INCLUYE BOCAPUERTAS)</t>
  </si>
  <si>
    <t>8.2.8</t>
  </si>
  <si>
    <t xml:space="preserve">CINTA ANTIDESLIZANTE PARA PASO Y RAMPA TESA NEGRA 25MM                                                   </t>
  </si>
  <si>
    <t>TOTAL CAPÍTULO 8</t>
  </si>
  <si>
    <t>CAPÍTULO 9</t>
  </si>
  <si>
    <t>IMPERMEABILIZACIONES</t>
  </si>
  <si>
    <t>9.1.1</t>
  </si>
  <si>
    <t>IMPERMEABILIZACIÓN CON MANTO METAL ASFALTICO BICAPA P2 e= 6,0 mm. INCLUYE LAS RUANAS DE TODOS LOS SOSCOS.</t>
  </si>
  <si>
    <t>TOTAL CAPÍTULO 9</t>
  </si>
  <si>
    <t>CAPÍTULO 10</t>
  </si>
  <si>
    <t>CUBIERTA</t>
  </si>
  <si>
    <t>CUBIERTAS</t>
  </si>
  <si>
    <t>10.1.1</t>
  </si>
  <si>
    <t>AFINADO DE PISOS EN MORTERO IMPERMEABILIZADO 1:3, E PROM=0.06 m INCLUYE MALLA GALLINERO</t>
  </si>
  <si>
    <t>10.1.2</t>
  </si>
  <si>
    <t xml:space="preserve">MEDIACAÑA EN MORTERO IMPERMEABILIZADO 1:3 (INCLUYE DILATACIÓN) </t>
  </si>
  <si>
    <t>10.1.3</t>
  </si>
  <si>
    <t>SUMINISTRO E INSTALACIÓN DE CLARABOYAS EN CUBIERTA DE AULAS EN POLICARBONATO DANPALÓN 8MM MULTICELL PÁNEL DE ABEJAS PARA BÓVEDAS COLOR GRIS HUMO, CON CONECTORES OMEGAL, U DE ALUMINIO Y CINTA ANTIDUST. (A TODO COSTO)</t>
  </si>
  <si>
    <t>10.1.4</t>
  </si>
  <si>
    <t>ESTRUCTURA METÁLICA TUBULAR CLARABOYA (Incluye el suministro, instalación, elementos de fijación, soportes, soldadura, anticorrosivo, pintura para métal, etc).</t>
  </si>
  <si>
    <t>10.1.5</t>
  </si>
  <si>
    <t>FLANCHE DE LÁMINA GALVANIZADA, DESARROLLO 0,70 m (Incluye el suministro, instalación, elementos de fijación, soportes, etc)., Desarrollo</t>
  </si>
  <si>
    <t>10.1.6</t>
  </si>
  <si>
    <t>SUMINISTRO E INSTALACIÓN DE CUBIERTA ARQUITECTONICA TIPO SANDWICH SIN TRASLAPO , INCLUYE ACCESORIOS. (A TODO COSTO)</t>
  </si>
  <si>
    <t>TOTAL CAPÍTULO 10</t>
  </si>
  <si>
    <t>CAPÍTULO 11</t>
  </si>
  <si>
    <t xml:space="preserve">CARPINTERÍA METÁLICA, DE ALUMINIO, DE MADERA Y ACERO INOXIDABLE                                                    </t>
  </si>
  <si>
    <t>CARPINTERÍA EN ALUMINIO</t>
  </si>
  <si>
    <t>11.1.1</t>
  </si>
  <si>
    <t>PUERTAS</t>
  </si>
  <si>
    <t>11.1.1.1</t>
  </si>
  <si>
    <t>PUERTA P-04 DE 1.03 X 3.00 m: SISTEMA FIJO REFERENCIA 3831 DE ALUMINA O SIMILAR, HOJA SISTEMA PV-6 038 PIVOTANTE, ACABADO ANODIZADO. VENTANERÍA ALUMINIO ANODIZADO NATURAL. MARCO Y SOPORTE (2) VERTICALES T-103 (1) HORIZONTAL T-103. CIERRA PUERTA REFERENCIA 604 TOPE DE PISO CROMADO. VIDRIO LAMINADO DE 8mm 4+4 POLIVINIL 76 MICRAS. CERRADURA DE MANIJA SCHLAGE, JUPITER CROMADO MATE A 90 cm DE ALTO.</t>
  </si>
  <si>
    <t>11.1.2</t>
  </si>
  <si>
    <t>VENTANAS</t>
  </si>
  <si>
    <t>11.1.2.1</t>
  </si>
  <si>
    <t>11.1.2.2</t>
  </si>
  <si>
    <t>VENTANA V-01A DE 1.10 X 2.00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</si>
  <si>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11.1.2.3</t>
  </si>
  <si>
    <t>VENTANA V-02 DE 0.40 X 3.00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</si>
  <si>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11.1.2.4</t>
  </si>
  <si>
    <t>VENTANA V-02A DE 2.50 X 0.65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</si>
  <si>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11.1.2.5</t>
  </si>
  <si>
    <t>VENTANA V-03 DE 1.55 X 3.00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</si>
  <si>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11.1.2.6</t>
  </si>
  <si>
    <t>VENTANA V-04 DE 1.84 X 3.00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</si>
  <si>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11.1.2.7</t>
  </si>
  <si>
    <t>VENTANA V-04A DE 1.08 X 3.08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</si>
  <si>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11.1.2.8</t>
  </si>
  <si>
    <t>VENTANA V-05 DE 3.12 X 2.84 m: VENTARÍA DE SISTEMA FIJO EN ALUMINIO ANODIZADO CON PERFIL PROYECTANTE, 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</si>
  <si>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11.1.3</t>
  </si>
  <si>
    <t>REJILLAS</t>
  </si>
  <si>
    <t>11.1.3.1</t>
  </si>
  <si>
    <t>REJILLA R-01 DE 1.00 X 4.03 m. SISTEMA FIJO, PERFILERIA  EN ALUMINIO ANODIZADO NATURAL CON PERFIL PROYECTANTE, REFERENCIA TIPO 3831 ALÚMINA O SIMILAR. ALFAJIA EN ALUMINIO REF TIPO ALN449 O ALN 413.</t>
  </si>
  <si>
    <t>11.1.3.2</t>
  </si>
  <si>
    <t>REJILLA R-02 DE 2.30 X 0.30 m. SISTEMA FIJO, PERFILERIA  EN ALUMINIO ANODIZADO NATURAL CON PERFIL PROYECTANTE, REFERENCIA TIPO 3831 ALÚMINA O SIMILAR. ALFAJIA EN ALUMINIO REF TIPO ALN449 O ALN 413.</t>
  </si>
  <si>
    <t>11.1.3.3</t>
  </si>
  <si>
    <t>REJILLA R-03 DE 1.10 X 0.20 m. REJILLA AEROSHIELD BIOCLIMÁTICA HUNTER DOUGLAS, 2 PALETAS SIN MALLA MAS TORNILLOS AUTOPERFORANTES SEGÚN DISEÑO</t>
  </si>
  <si>
    <t>CARPINTERÍA DE ACERO INOXIDABLE</t>
  </si>
  <si>
    <t>11.2.1</t>
  </si>
  <si>
    <t>11.2.1.1</t>
  </si>
  <si>
    <t>PUERTA P-01 DE 2.00 X 2.10 m: PUERTA PRINCIPAL EN VIDRIO, APOYADA SOBRE PÁRALES TUBULARES TELESCÓPICOS, EN ACERO INOXIDABLE DE DOS PULGADAS, DOBLE HOJA DE VIDRIO (CRISTAL TEMPLADO LAMINADO 4+4). HERRAJES CILINDRICOS "DILATADORES TIPO MONEDA". TUBULARES EN ACERO INOXIDABLE Ø 2".INCLUYE CERRADURA DE MANIJA EN ACERO INOXIDABLE. APERTURA HACIA EL EXTERIOR</t>
  </si>
  <si>
    <t>11.2.2</t>
  </si>
  <si>
    <t>BARANDAS</t>
  </si>
  <si>
    <t>11.2.2.1</t>
  </si>
  <si>
    <t>BARANDA EN VIDRIO TEMPLADO LAMINADO 5+5 INCOLORO DOBLE PASAMANOS EN TUBO DE 2" EN ACERO INOXIDABLE Y PEDESTAL EN PLATINA DE 1/4, DILATADORES, SUJECIÓN DE VIDRIO  EN 3/8" TODO EN ACERO INOXIDABLE. ANCLAJE SUPERIOR.</t>
  </si>
  <si>
    <t>11.2.2.2</t>
  </si>
  <si>
    <t>PASAMANOS DOBLE EN TUBO DE 2" EN ACERO INOXIDABLE CAL. 18 ANCLADO A MURO CON VARILLA DE 1/2" Y MONEDA DE 2" PARA ANCLAJE A MURO, TODO EN ACERO INOXIDABLE.</t>
  </si>
  <si>
    <t>CARPINTERÍA METÁLICA.</t>
  </si>
  <si>
    <t>11.3.1</t>
  </si>
  <si>
    <t>11.3.1.1</t>
  </si>
  <si>
    <t>PUERTA P-02 DE 1.00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</si>
  <si>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11.3.1.2</t>
  </si>
  <si>
    <t>PUERTA P-03 DE 1.10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t>
  </si>
  <si>
    <t>11.3.1.3</t>
  </si>
  <si>
    <t>PUERTA P-05 DE 2.00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</si>
  <si>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11.3.1.4</t>
  </si>
  <si>
    <t>PUERTA P-06 DE 2.00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</si>
  <si>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11.3.1.5</t>
  </si>
  <si>
    <t>PUERTA P-07 DE 3.73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</si>
  <si>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11.3.1.6</t>
  </si>
  <si>
    <t>PUERTA P-08 DE 6.00 X 4.00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</si>
  <si>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CAPÍTULO 12</t>
  </si>
  <si>
    <t>ACABADO MUROS</t>
  </si>
  <si>
    <t xml:space="preserve">ENCHAPE SOBRE MUROS                                                                                                   </t>
  </si>
  <si>
    <t>12.1.1</t>
  </si>
  <si>
    <t>ENCHAPE DE MUROS EN PORCELANATO FORGE REC MULTICOLOR 48X48 cm, REF 477082791. ANCHO &gt; 0.70 m.</t>
  </si>
  <si>
    <t>12.1.2</t>
  </si>
  <si>
    <t>ENCHAPE DE MUROS EN BALDOSA CERÁMICA RECTIFICADA ARTICA BLANCA 30X45 cm. ANCHO &gt; 0.70 m.</t>
  </si>
  <si>
    <t>12.1.3</t>
  </si>
  <si>
    <t>ENCHAPE DE MUROS EN BALDOSA CERÁMICA RECTIFICADA ARTICA BLANCA 30X45 cm. ANCHO &lt;= 0.70 m.</t>
  </si>
  <si>
    <t>12.1.4</t>
  </si>
  <si>
    <t>WIN DE REMATE EN ALUMINIO</t>
  </si>
  <si>
    <t>12.1.5</t>
  </si>
  <si>
    <t xml:space="preserve">MESON EN GRANITO NEGRO SAN GABRIEL 2,5 cm, SOBRE ESTRUCTURA METÁLICA, INCLUYE ÁNGULO DE SOPORTE PARA MESÓN EN 1-1/2", SALPICADERO, CORTAGOTERA, FALDON Y DEMÁS ELEMENTOS NECESARIOS PARA EL SUMINISTRO E INSTALACIÓN DE ACUERDO CON LOS PLANOS Y LAS ESPECIFICACIONES.                                             </t>
  </si>
  <si>
    <t>TOTAL CAPÍTULO 12</t>
  </si>
  <si>
    <t>CAPÍTULO 13</t>
  </si>
  <si>
    <t xml:space="preserve">APARATOS Y EQUIPOS                                                                           </t>
  </si>
  <si>
    <t>APARATOS Y ELEMENTOS SANITARIOS, INCLUYE MONTAJE COMPLETO DE LOS MISMOS CON SUS RESPECTIVAS VÁLVULAS</t>
  </si>
  <si>
    <t>13.1.1</t>
  </si>
  <si>
    <t>SUMINISTRO E INSTALACIÓN TAZA ERIE 1.28 GPF EP/GF ANTIVANDALICA, COLOR BLANCO. INCLUYE FLUXÓMETRO DE BAJO CONSUMO 4,8LT, VÁLVULA ANTI VANDÁLICA TIPO PUSH Y ASIENTO ABIERTO, SOPORTE TAZA ERIA CON BRIDA SANITARIA Y TODO LO NECESARIO PARA SU CORRECTA INSTALACIÓN Y PUESTA EN FUNCIONAMIENTO. SE INCLUYE MONTAJE Y CONEXIÓN.</t>
  </si>
  <si>
    <t>13.1.2</t>
  </si>
  <si>
    <t>13.1.3</t>
  </si>
  <si>
    <t>SUMINISTRO ORINAL GOTTA ENTRADA Y SALIDA POSTERIOR, INCLUYE  VÁLVULA ANTIVANDÁLICA TIPO PUSH KIT, INCLUYE GRIFERIA, SOPORTES,  Y TODO LO NECESARIO PARA SU CORRECTA INSTALACIÓN Y PUESTA EN FUNCIONAMIENTO. SE INCLUYE MONTAJE Y CONEXIÓN.</t>
  </si>
  <si>
    <t>13.1.4</t>
  </si>
  <si>
    <t>SUMINISTRO E INSTALACIÓN DE LAVAMANOS DE COLGAR AQUAJET CF/HG LVC, INCLUYE DESAGÜE CROMADO PUSH,  BRAZOS LAVAMANOS LIBRE MAMPOSTERÍA EN CAJA, SOPORTES Y TODO LO NECESARIO PARA SU CORRECTA INSTALACIÓN Y PUESTA EN FUNCIONAMIENTO. SE INCLUYE MONTAJE Y CONEXIÓN</t>
  </si>
  <si>
    <t>13.1.5</t>
  </si>
  <si>
    <t>CONSTRUCCIÓN POCETA LAVA TRAPEROS EN GRANITO FUNDIDO Y PULIDO BLANCO HUILA GRANO 1 FONDO BLANCO. SEGÚN DE DETALLE DE PLANOS.</t>
  </si>
  <si>
    <t>13.1.6</t>
  </si>
  <si>
    <t>SUMINISTRO E INSTALACIÓN DE LAVAPLATOS DE INCRUSTAR, INCLUYE DESAGÜE CROMADO PUSH, SIFÓN, SOPORTES Y TODO LO NECESARIO PARA SU CORRECTA INSTALACIÓN Y PUESTA EN FUNCIONAMIENTO. SE INCLUYE MONTAJE Y CONEXIÓN</t>
  </si>
  <si>
    <t>EQUIPOS</t>
  </si>
  <si>
    <t>13.2.1</t>
  </si>
  <si>
    <t>BOMBA HORIZONTAL CONTRA INCENDIOS, CARCAZA PARTIDA, CON MOTOR ELECTRICO, CAPACIDAD NOMINAL: 500 GPM @ 130 PSI, 80 HP, 3560 RPM, UL/FM. (INCLUYE TABLERO CONTROLADOR MONTAJE Y ACCESORIOS). BOMBA JOCKEY DE 50 GPM A 140 PSI, CON MOTOR ELÉCTRICO, 3 HP, 3450 RPM. (INCLUYE TABLERO CONTROLADOR). SE INCLUYEN CABEZAL DE PRUEBAS 4", CON 2 VALVULAS TIPO ANGULO, UL/FM, CONEXIÓN LÍNEAS DE CENSADO TABLEROS DE CONTROL, CONEXIÓN ELÉCTRICA TABLEROS DE CONTROL  Y PLACA ANTIVORTICE, DIMENSIONES MINIMAS 0.30 MTS X 0.30 MTS</t>
  </si>
  <si>
    <t>GRIFERÍAS</t>
  </si>
  <si>
    <t>13.3.1</t>
  </si>
  <si>
    <t>SUMINISTRO E INSTALACIÓN GRIFERIA DE LAVAMANOS DE MESA TIPO PUSH EN CROMO</t>
  </si>
  <si>
    <t>13.3.2</t>
  </si>
  <si>
    <t>SUMINISTRO E INSTALACIÓN DE SIFÓN BOTELLA EN CROMO</t>
  </si>
  <si>
    <t>13.3.3</t>
  </si>
  <si>
    <t>SUMINISTRO E INSTALACIÓN GRIFERIA DE LAVAPLATOS MONOCONTROL</t>
  </si>
  <si>
    <t>13.3.4</t>
  </si>
  <si>
    <t>DUCHA DE EMERGENCIA MIXTA EN ACERO INOXIDABLE ACTIVADA CON PEDAL, CON TUBERÍA DE 1”. FABRICADA EN TUBERÍA ACERO INOXIDABLE TEMPLE 304; CON VÁLVULA TIPO PUSH OPERADA POR PRESIÓN MANUAL INDEPENDIENTE; DIFUSORES TERMOENDURECIBLES CON FILTRO INTERNO EN ACERO INOXIDABLE Y TAPA PROTECTORA. EL SISTEMA ESTÁ COMPUESTO POR UNA DUCHA TORRENCIAL DE SEGURIDAD Y UNA FUENTE LAVAOJOS ALIMENTADO CON AGUA POTABLE A TEMPERATURA AMBIENTE.</t>
  </si>
  <si>
    <t>13.3.5</t>
  </si>
  <si>
    <t>SUMINISTRO E INSTALACIÓN GRIFERIA DE DUCHA MONOCONTROL</t>
  </si>
  <si>
    <t>ACCESORIOS</t>
  </si>
  <si>
    <t>13.4.1</t>
  </si>
  <si>
    <t>SUMINISTRO E INSTALACIÓN DE BARRA DE SEGURIDAD PLEGABLE PARA DISCAPACITADOS EN ACERO INOXIDABLE SATINADO Ø=2", GF IMPORTADA. REF 706590001 CORONA. INCLUYE SOPORTES Y TODO LO NECESARIO PARA SU CORRECTA INSTALACIÓN Y PUESTA EN FUNCIONAMIENTO.</t>
  </si>
  <si>
    <t>13.4.2</t>
  </si>
  <si>
    <t>SUMINISTRO E INSTALACIÓN DE DISPENSADOR DE JABÓN LÍQUIDO, 1LT DE CAPACIDAD, CUERPO EN ACERO INOXIDABLE SATINADO CON VALVULA DE PUSH DOSIFICADORA, SOCODA, INCLUYE SOPORTES Y TODO LO NECESARIO PARA SU CORRECTA INSTALACIÓN Y PUESTA EN FUNCIONAMIENTO.</t>
  </si>
  <si>
    <t>13.4.3</t>
  </si>
  <si>
    <t>SUMINISTRO E INSTALACIÓN DE DISPENSADOR DE PAPEL EN ACERO INOXIDABLE SATINADO, SOCODA. INCLUYE SOPORTES Y TODO LO NECESARIO PARA SU CORRECTA INSTALACIÓN Y PUESTA EN FUNCIONAMIENTO.</t>
  </si>
  <si>
    <t>13.4.4</t>
  </si>
  <si>
    <t>SUMINISTRO E INSTALACIÓN DE LLAVE TIPO JARDÍN PESADA 97720 CROMO</t>
  </si>
  <si>
    <t>13.4.5</t>
  </si>
  <si>
    <t>SUMINISTRO E INSTALACIÓN DE CANECA DE SOBREPONER EN LA PARED O EN DIVISIÓN METÁLICA, EN ACERO INOXIDABLE 304 SATINADO, CON SOPORTE PARA BOLSA PLÁSTICA. CAPACIDAD 14.5LTS. NACIONAL A&amp;A. INCLUYE SOPORTES Y TODO LO NECESARIO PARA SU CORRECTA INSTALACIÓN Y PUESTA EN FUNCIONAMIENTO.</t>
  </si>
  <si>
    <t>13.4.6</t>
  </si>
  <si>
    <t>SUMINISTRO E INSTALACIÓN DE PASAMANOS DE SEGURIDAD PARA DISCAPACITADOS EN ACERO INOXIDABLE SATINADO, 30". SOCODA. INCLUYE SOPORTES Y TODO LO NECESARIO PARA SU CORRECTA INSTALACIÓN Y PUESTA EN FUNCIONAMIENTO.</t>
  </si>
  <si>
    <t>13.4.7</t>
  </si>
  <si>
    <t>SUMINISTRO E INSTALACIÓN DE SECADOR DE MANOS DE SENSOR PARA USO DE MANOS LIBRES DE CARCAZA EN ACERO INOXIDABLE. SOCODA. INCLUYE SOPORTES Y TODO LO NECESARIO PARA SU CORRECTA INSTALACIÓN Y PUESTA EN FUNCIONAMIENTO.</t>
  </si>
  <si>
    <t>13.4.8</t>
  </si>
  <si>
    <t>DIVISIONES EN LÁMINA DE ACERO INOXIDABLE CAL. 20 REF. 304 SATINADO CANTILIVER,  ARISTAS REDONDAS, RIGIDIACIÓN CON BASTIDOR EN PERFILES CUADRADOS, COMPUERTA EN ACERO INOXIDABLE, CON ESTRUCTURA INTERNA PARA DAR RIGIDEZ, PUERTA DE 0,87 m, GANCHO SENCILLO Y CERRADURA DE PASADOR. SOCODA. SEGÚN DISEÑO EN PLANOS.</t>
  </si>
  <si>
    <t>13.4.9</t>
  </si>
  <si>
    <t>SUMINISTRO E INSTALACIÓN TAPARREGISTRO ACERO INOXIDABLE CON CERRADURA</t>
  </si>
  <si>
    <t>TOTAL CAPÍTULO 13</t>
  </si>
  <si>
    <t>CAPÍTULO 14</t>
  </si>
  <si>
    <t xml:space="preserve">PINTURA                                                                                                            </t>
  </si>
  <si>
    <t xml:space="preserve">SOBRE MURO                                                                                                    </t>
  </si>
  <si>
    <t>14.1.1</t>
  </si>
  <si>
    <t xml:space="preserve">VINILO PARA INTERIORES SOBRE PAÑETE 3 MANOS ANCHO &gt; 0.70 m.                                                    </t>
  </si>
  <si>
    <t>14.1.2</t>
  </si>
  <si>
    <t>VINILO PARA INTERIORES SOBRE PAÑETE 3 MANOS, ANCHO &lt;= 0.70 m</t>
  </si>
  <si>
    <t>14.1.3</t>
  </si>
  <si>
    <t xml:space="preserve">VINILO ANTIBACTERIAL PARA INTERIORES SOBRE PAÑETE 3 MANOS ANCHO &gt; 0.70 m.                                                    </t>
  </si>
  <si>
    <t>14.1.4</t>
  </si>
  <si>
    <t>VINILO ANTIBACTERIAL PARA INTERIORES SOBRE PAÑETE 3 MANOS, ANCHO &lt;= 0.70 m</t>
  </si>
  <si>
    <t xml:space="preserve">BAJO PLACA                                                                                                    </t>
  </si>
  <si>
    <t>14.2.1</t>
  </si>
  <si>
    <t xml:space="preserve">VINILO BAJO PLACA LISA, TRES MANOS ANCHO &gt; 0.70 M                                                     </t>
  </si>
  <si>
    <t>OTROS</t>
  </si>
  <si>
    <t>14.3.1</t>
  </si>
  <si>
    <t>LIMPIEZA E HIDRÓFUGO PARA LADRILLO Y BLOQUE A LA VISTA ANCHO &gt; 0.70 M</t>
  </si>
  <si>
    <t>14.3.2</t>
  </si>
  <si>
    <t>LIMPIEZA E HIDRÓFUGO PARA LADRILLO Y BLOQUE A LA VISTA &lt; O = 0.70 M</t>
  </si>
  <si>
    <t>TOTAL CAPÍTULO 14</t>
  </si>
  <si>
    <t>CAPÍTULO 15</t>
  </si>
  <si>
    <t>CERRADURAS Y VIDRIOS</t>
  </si>
  <si>
    <t xml:space="preserve">CERRADURAS                                                                                                    </t>
  </si>
  <si>
    <t>15.1.1</t>
  </si>
  <si>
    <t>CERRADURA ANTIPANICO PUERTA DOBLE</t>
  </si>
  <si>
    <t>15.1.2</t>
  </si>
  <si>
    <t>CERRADURA STANLEY DE MANIJA PUERTAS AULAS</t>
  </si>
  <si>
    <t>15.1.3</t>
  </si>
  <si>
    <t>CERRADURA STANLEY DE MANIJA PUERTAS BAÑOS</t>
  </si>
  <si>
    <t xml:space="preserve">VIDRIOS Y ESPEJOS                                                                                             </t>
  </si>
  <si>
    <t>15.2.1</t>
  </si>
  <si>
    <t xml:space="preserve">ESPEJO CRISTAL BISELADO EMPOTRADO 6mm.                                                                             </t>
  </si>
  <si>
    <t>TOTAL CAPÍTULO 15</t>
  </si>
  <si>
    <t>CAPÍTULO 16</t>
  </si>
  <si>
    <t xml:space="preserve">PAVIMENTOS                                                                                                </t>
  </si>
  <si>
    <t xml:space="preserve">PAVIMENTOS                                                                                          </t>
  </si>
  <si>
    <t>16.1.1</t>
  </si>
  <si>
    <t xml:space="preserve">CAPA DE MEJORAMIENTO  EN RAJÓN, DIAMETRO MAXIMO 0,30 m (Incluye el suministro e instalación manual del rajón y el recebo de sello).                                                </t>
  </si>
  <si>
    <t>16.1.2</t>
  </si>
  <si>
    <t>16.1.3</t>
  </si>
  <si>
    <t>RELLENO EN SUBBASE GRANULAR DE ACUERDO CON EL DISEÑO DEL PAVIMENTO (Incluye el suministro de material, extendido y compactación mecánica y/o manual al 95% del proctor modificado).</t>
  </si>
  <si>
    <t>16.1.4</t>
  </si>
  <si>
    <t>SUMINISTRO E INSTALACIÓN GEOTEXTIL DE ACUERDO CON EL DISEÑO DEL PAVIMENTO (Incluye el suministro, extendida e instalación).</t>
  </si>
  <si>
    <t>16.1.5</t>
  </si>
  <si>
    <t>CAPA DE RODADURA EN CONCRETO MR = 4.1 MPa, e = 0,15 m (Sin refuerzo)</t>
  </si>
  <si>
    <t>16.1.6</t>
  </si>
  <si>
    <t>16.1.7</t>
  </si>
  <si>
    <t>CÁRCAMO PREFABRICADO EN CONCRETO A LA VISTA f'c=21 MPa 0,20 x 0,30 m. INCLUYE REJILLA EN CONCRETO</t>
  </si>
  <si>
    <t>16.1.8</t>
  </si>
  <si>
    <t>FILTRO EN DREN FRANCÉS. B=0,60m, Hprom=0,40m</t>
  </si>
  <si>
    <t>16.1.9</t>
  </si>
  <si>
    <t>16.1.10</t>
  </si>
  <si>
    <t>16.1.11</t>
  </si>
  <si>
    <t>TOTAL CAPÍTULO 16</t>
  </si>
  <si>
    <t>CAPÍTULO 17</t>
  </si>
  <si>
    <t xml:space="preserve">ASEO Y VARIOS                                                                                                      </t>
  </si>
  <si>
    <t>17.1</t>
  </si>
  <si>
    <t>17.1.1</t>
  </si>
  <si>
    <t xml:space="preserve">ASEO AL FINAL DE LA OBRA                                                                              </t>
  </si>
  <si>
    <t>Gl</t>
  </si>
  <si>
    <t>TOTAL CAPÍTULO 17</t>
  </si>
  <si>
    <t>CAPÍTULO 18</t>
  </si>
  <si>
    <t>INSTALACIONES HIDROSANTARIAS</t>
  </si>
  <si>
    <t>18.1</t>
  </si>
  <si>
    <t>RED DE SUMINISTRO</t>
  </si>
  <si>
    <t>18.1.1</t>
  </si>
  <si>
    <t>ACOMETIDA Y MEDIDOR TOTALIZADOR</t>
  </si>
  <si>
    <t>18.1.1.1</t>
  </si>
  <si>
    <t>TUBERÍA HG  DE 1/2"</t>
  </si>
  <si>
    <t>18.1.1.2</t>
  </si>
  <si>
    <t>ACCESORIOS HG DE 1/2"</t>
  </si>
  <si>
    <t>18.1.1.3</t>
  </si>
  <si>
    <t>TUBERÍA PVC P RDE 21 DE 1/2"</t>
  </si>
  <si>
    <t>18.1.1.4</t>
  </si>
  <si>
    <t>ACCESORIOS PVC P  DE 1/2"</t>
  </si>
  <si>
    <t>18.1.1.5</t>
  </si>
  <si>
    <t>REGISTRO PASO DIRECTO DE 1/2"</t>
  </si>
  <si>
    <t>18.1.1.6</t>
  </si>
  <si>
    <t>UNIÓN DRESER DE 1/2"</t>
  </si>
  <si>
    <t>18.1.1.7</t>
  </si>
  <si>
    <t>FILTRO DE 1/2"</t>
  </si>
  <si>
    <t>18.1.1.8</t>
  </si>
  <si>
    <t>CHEQUE HIDRO DE 1/2"</t>
  </si>
  <si>
    <t>18.1.1.9</t>
  </si>
  <si>
    <t>VALVULA CORTE PARA LLENADO TANQUE DE 1/2"</t>
  </si>
  <si>
    <t>18.1.1.10</t>
  </si>
  <si>
    <t>INSTALACIÓN ACOMETIDA DE 1/2"</t>
  </si>
  <si>
    <t>18.1.1.11</t>
  </si>
  <si>
    <t>INSTALACIÓN MEDIDOR TOTALIZADOR    DE 1/2"</t>
  </si>
  <si>
    <t>18.1.1.12</t>
  </si>
  <si>
    <t>MEDIDOR TOTALIZADOR DE 1/2"</t>
  </si>
  <si>
    <t>18.1.1.13</t>
  </si>
  <si>
    <t>CAJA MEDIDOR TOTALIZADOR DE 1/2"</t>
  </si>
  <si>
    <t>18.1.1.14</t>
  </si>
  <si>
    <t>PLACA DE IDENTIFICACIÓN</t>
  </si>
  <si>
    <t>18.1.1.15</t>
  </si>
  <si>
    <t>CONEXIÓN RED PUBLICA 1/2"</t>
  </si>
  <si>
    <t>18.1.2</t>
  </si>
  <si>
    <t>ACOMETIDA Y MEDIDOR RED CONTRA INCENDIOS</t>
  </si>
  <si>
    <t>18.1.2.1</t>
  </si>
  <si>
    <t>TUBERÍA H.G. DE 1/2"</t>
  </si>
  <si>
    <t>18.1.2.2</t>
  </si>
  <si>
    <t>ACCESORIOS H.G. DE 1/2"</t>
  </si>
  <si>
    <t>18.1.2.3</t>
  </si>
  <si>
    <t>VÁLVULA DE CORTE DE 1/2"</t>
  </si>
  <si>
    <t>18.1.2.4</t>
  </si>
  <si>
    <t>VÁLVULA ANTIFRAUDE DE 1/2"</t>
  </si>
  <si>
    <t>18.1.2.5</t>
  </si>
  <si>
    <t>MEDIDOR AGUA POTABLE DE 3/4"</t>
  </si>
  <si>
    <t>18.1.2.6</t>
  </si>
  <si>
    <t>MONTAJE MEDIDOR DE AGUA POTABLE</t>
  </si>
  <si>
    <t>18.1.2.7</t>
  </si>
  <si>
    <t>18.1.2.8</t>
  </si>
  <si>
    <t>CAJILLA PARA UN MEDIDOR</t>
  </si>
  <si>
    <t>18.1.2.9</t>
  </si>
  <si>
    <t>18.1.2.10</t>
  </si>
  <si>
    <t>18.1.3</t>
  </si>
  <si>
    <t>CONEXIONES A TANQUE DE AGUA POTABLE</t>
  </si>
  <si>
    <t>18.1.3.1</t>
  </si>
  <si>
    <t>PASE EN MURO TANQUE EN PVC DE 1"</t>
  </si>
  <si>
    <t>18.1.3.2</t>
  </si>
  <si>
    <t>PASE EN MURO TANQUE EN PVC DE 2"</t>
  </si>
  <si>
    <t>18.1.4</t>
  </si>
  <si>
    <t>CUARTO DE BOMBAS AGUA POTABLE (VELOCIDAD VARIABLE)</t>
  </si>
  <si>
    <t>18.1.4.1</t>
  </si>
  <si>
    <t>TUBERÍA ACERO GALVANIZADO DE 2"</t>
  </si>
  <si>
    <t>18.1.4.2</t>
  </si>
  <si>
    <t>ACCESORIOS ACERO RANURADO  DE 2"</t>
  </si>
  <si>
    <t>18.1.4.3</t>
  </si>
  <si>
    <t>ACOPLE RANURADO ACERO DE 2"</t>
  </si>
  <si>
    <t>18.1.4.4</t>
  </si>
  <si>
    <t>TUBERÍA ACERO GALVANIZADO DE 3/4"</t>
  </si>
  <si>
    <t>18.1.4.5</t>
  </si>
  <si>
    <t>ACCESORIOS ACERO ROSCAR DE 3/4"</t>
  </si>
  <si>
    <t>18.1.4.6</t>
  </si>
  <si>
    <t>MANÓMETRO 200 PSI CARATULA  DE 2"</t>
  </si>
  <si>
    <t>18.1.4.7</t>
  </si>
  <si>
    <t>VÁLVULA PIE DE 2"</t>
  </si>
  <si>
    <t>18.1.4.8</t>
  </si>
  <si>
    <t>REG. P/D.  DE 2"</t>
  </si>
  <si>
    <t>18.1.4.9</t>
  </si>
  <si>
    <t>REG. P/D.  DE 3/4"</t>
  </si>
  <si>
    <t>18.1.4.10</t>
  </si>
  <si>
    <t>CHEQUE HIDRO DE 2"</t>
  </si>
  <si>
    <t>18.1.4.11</t>
  </si>
  <si>
    <t>CHEQUES PERFORADO DE 3/4"</t>
  </si>
  <si>
    <t>18.1.4.12</t>
  </si>
  <si>
    <t>COPA EXCÉNTRICA DE 2"x1"</t>
  </si>
  <si>
    <t>18.1.4.13</t>
  </si>
  <si>
    <t>COPA EXCÉNTRICA DE 1"x2"</t>
  </si>
  <si>
    <t>18.1.4.14</t>
  </si>
  <si>
    <t>JUNTA DE EXPANSIÓN BORRACHA DE 2"</t>
  </si>
  <si>
    <t>18.1.4.15</t>
  </si>
  <si>
    <t>UNIÓN UNIVERSAL DE 2"</t>
  </si>
  <si>
    <t>18.1.4.16</t>
  </si>
  <si>
    <t>BASE ANTIVIBRATORIA</t>
  </si>
  <si>
    <t>18.1.4.17</t>
  </si>
  <si>
    <t>SUMINISTRO Y MONTAJE EQUIPO DE PRESIÓN VELOCIDAD VARIABLE  (2 MOTOBOMBAS + TANQUE HIDROACUMULADOR)</t>
  </si>
  <si>
    <t>18.1.4.18</t>
  </si>
  <si>
    <t>REG. P/D. BYPASS DE 3/4"</t>
  </si>
  <si>
    <t>18.1.4.19</t>
  </si>
  <si>
    <t>CHEQUE BYPASS DE 3/4"</t>
  </si>
  <si>
    <t>18.1.4.20</t>
  </si>
  <si>
    <t>UNIÓN UNIVERSAL BYPASS DE 3/4"</t>
  </si>
  <si>
    <t>18.1.4.21</t>
  </si>
  <si>
    <t>TRANSICIÓN ACERO - PVC DE 3/4"</t>
  </si>
  <si>
    <t>18.1.5</t>
  </si>
  <si>
    <t xml:space="preserve">REDES DE SUMINISTRO AGUA FRÍA POTABLE </t>
  </si>
  <si>
    <t>18.1.5.1</t>
  </si>
  <si>
    <t>18.1.5.2</t>
  </si>
  <si>
    <t>ACCESORIOS PVC P DE 1/2"</t>
  </si>
  <si>
    <t>18.1.5.3</t>
  </si>
  <si>
    <t>TUBERÍA PVC P RDE 21 DE 3/4"</t>
  </si>
  <si>
    <t>18.1.5.4</t>
  </si>
  <si>
    <t>ACCESORIOS PVC P DE 3/4"</t>
  </si>
  <si>
    <t>18.1.5.5</t>
  </si>
  <si>
    <t>TUBERÍA PVC P RDE 21 DE 1"</t>
  </si>
  <si>
    <t>18.1.5.6</t>
  </si>
  <si>
    <t>ACCESORIOS PVC P DE 1"</t>
  </si>
  <si>
    <t>18.1.5.7</t>
  </si>
  <si>
    <t>TUBERÍA PVC P RDE 21 DE 1.1/4"</t>
  </si>
  <si>
    <t>18.1.5.8</t>
  </si>
  <si>
    <t>ACCESORIOS PVC P DE 1.1/4"</t>
  </si>
  <si>
    <t>18.1.5.9</t>
  </si>
  <si>
    <t>TUBERÍA PVC P RDE 21 DE 1.1/2"</t>
  </si>
  <si>
    <t>18.1.5.10</t>
  </si>
  <si>
    <t>ACCESORIOS PVC P DE 1.1/2"</t>
  </si>
  <si>
    <t>18.1.5.11</t>
  </si>
  <si>
    <t>TUBERÍA PVC P RDE 21 DE 2"</t>
  </si>
  <si>
    <t>18.1.5.12</t>
  </si>
  <si>
    <t>ACCESORIOS PVC P DE 2"</t>
  </si>
  <si>
    <t>18.1.5.13</t>
  </si>
  <si>
    <t>REGISTRO  DE 1/2"</t>
  </si>
  <si>
    <t>18.1.5.14</t>
  </si>
  <si>
    <t>REGISTRO  DE 1.1/4"</t>
  </si>
  <si>
    <t>18.1.5.15</t>
  </si>
  <si>
    <t>REGISTRO  DE 1.1/2"</t>
  </si>
  <si>
    <t>18.1.5.16</t>
  </si>
  <si>
    <t>LLAVE MANGUERA + REGISTRO DE 1/2"</t>
  </si>
  <si>
    <t>18.1.6</t>
  </si>
  <si>
    <t>PUNTOS HIDRÁULICOS DE AGUA FRÍA POTABLE</t>
  </si>
  <si>
    <t>18.1.6.1</t>
  </si>
  <si>
    <t>PUNTO AF LAVAMANOS DE 1/2"</t>
  </si>
  <si>
    <t>18.1.6.2</t>
  </si>
  <si>
    <t>PUNTO AF SANITARIOS DE 1.1/4"</t>
  </si>
  <si>
    <t>18.1.6.3</t>
  </si>
  <si>
    <t>PUNTO AF ORINALES DE 1"</t>
  </si>
  <si>
    <t>18.1.6.4</t>
  </si>
  <si>
    <t>PUNTO AF LAVAPLATOS DE 1/2"</t>
  </si>
  <si>
    <t>18.1.6.5</t>
  </si>
  <si>
    <t>PUNTO AF DUCHAS DE 1/2"</t>
  </si>
  <si>
    <t>18.1.6.6</t>
  </si>
  <si>
    <t>PUNTO AF LLAVE MANGUERA  DE 1/2"</t>
  </si>
  <si>
    <t>18.1.6.7</t>
  </si>
  <si>
    <t>FILTRO PARA AGUA POTABLE DE  1/2"</t>
  </si>
  <si>
    <t>18.1.6.8</t>
  </si>
  <si>
    <t>FILTRO PARA AGUA POTABLE DE 1.1/4"</t>
  </si>
  <si>
    <t>18.1.6.9</t>
  </si>
  <si>
    <t>FILTRO PARA AGUA POTABLE DE 1.1/2"</t>
  </si>
  <si>
    <t>18.2</t>
  </si>
  <si>
    <t>RED DE DESAGÜES EDIFICACIÓN</t>
  </si>
  <si>
    <t>18.2.1</t>
  </si>
  <si>
    <t>REDES DE AGUAS RESIDUALES Y VENTILACIONES</t>
  </si>
  <si>
    <t>18.2.1.1</t>
  </si>
  <si>
    <t>TUBERÍA PVCL DE 2"</t>
  </si>
  <si>
    <t>18.2.1.2</t>
  </si>
  <si>
    <t>TUBERÍA PVC S DE 2"</t>
  </si>
  <si>
    <t>18.2.1.3</t>
  </si>
  <si>
    <t>ACCESORIOS PVC. S DE 2"</t>
  </si>
  <si>
    <t>18.2.1.4</t>
  </si>
  <si>
    <t>TUBERÍA PVCL DE 3"</t>
  </si>
  <si>
    <t>18.2.1.5</t>
  </si>
  <si>
    <t>ACCESORIOS PVC. S DE 3"</t>
  </si>
  <si>
    <t>18.2.1.6</t>
  </si>
  <si>
    <t>TUBERÍA PVC S DE 4"</t>
  </si>
  <si>
    <t>18.2.1.7</t>
  </si>
  <si>
    <t>ACCESORIOS PVC. S DE 4"</t>
  </si>
  <si>
    <t>18.2.1.8</t>
  </si>
  <si>
    <t>JUNTAS DE EXPANSIÓN DE 2"</t>
  </si>
  <si>
    <t>18.2.1.9</t>
  </si>
  <si>
    <t>CARCAMO 0.20 X 0.20 M</t>
  </si>
  <si>
    <t>18.2.2</t>
  </si>
  <si>
    <t>SALIDAS SANITARIAS PVC-S</t>
  </si>
  <si>
    <t>18.2.2.1</t>
  </si>
  <si>
    <t>SALIDA SANITARIA LAVAMANOS  DE 2"</t>
  </si>
  <si>
    <t>18.2.2.2</t>
  </si>
  <si>
    <t>SALIDA SANITARIA SANITARIOS DE 4"</t>
  </si>
  <si>
    <t>18.2.2.3</t>
  </si>
  <si>
    <t>SALIDA SANITARIA ORINALES  DE 2"</t>
  </si>
  <si>
    <t>18.2.2.4</t>
  </si>
  <si>
    <t>SALIDA SANITARIA LAVAPLATOS DE 2"</t>
  </si>
  <si>
    <t>18.2.2.5</t>
  </si>
  <si>
    <t>SALIDA SANITARIA SIFONES DUCHAS DE 2"</t>
  </si>
  <si>
    <t>18.2.2.6</t>
  </si>
  <si>
    <t>SALIDA SANITARIA SIFONES DE 2"</t>
  </si>
  <si>
    <t>18.2.2.7</t>
  </si>
  <si>
    <t>SALIDA SANITARIA CODO INVERTIDO 4"</t>
  </si>
  <si>
    <t>18.2.2.8</t>
  </si>
  <si>
    <t>BRIDAS SANITARIAS DE 4"</t>
  </si>
  <si>
    <t>18.2.3</t>
  </si>
  <si>
    <t>OBRAS ADICIONALES</t>
  </si>
  <si>
    <t>18.2.3.1</t>
  </si>
  <si>
    <t>TRAMPA DE ACEITES PREFABRICADA</t>
  </si>
  <si>
    <t>18.2.3.2</t>
  </si>
  <si>
    <t>CAJA DE AFOROS</t>
  </si>
  <si>
    <t>18.3</t>
  </si>
  <si>
    <t>RED DE DESAGÜES AGUAS RESIDUALES GENERALES</t>
  </si>
  <si>
    <t>18.3.1</t>
  </si>
  <si>
    <t>REDES DE AGUAS RESIDUALES</t>
  </si>
  <si>
    <t>18.3.1.1</t>
  </si>
  <si>
    <t>TUBERÍA PVC. ALCANTARILLADO DE 6"</t>
  </si>
  <si>
    <t>18.3.1.2</t>
  </si>
  <si>
    <t>ACCESORIOS PVC. ALCANTARILLADO DE 6"</t>
  </si>
  <si>
    <t>18.3.2</t>
  </si>
  <si>
    <t>OBRAS CIVILES AGUAS RESIDUALES</t>
  </si>
  <si>
    <t>18.3.2.1</t>
  </si>
  <si>
    <t>CAJAS DE INSPECCIÓN TRÁFICO LIVIANO DE 80x80</t>
  </si>
  <si>
    <t>18.3.2.2</t>
  </si>
  <si>
    <t>EMPATE A RED GENERAL DE LA UNIVERSIDAD</t>
  </si>
  <si>
    <t>18.4</t>
  </si>
  <si>
    <t>RED DE AGUAS LLUVIAS EDIFICACIÓN</t>
  </si>
  <si>
    <t>18.4.1</t>
  </si>
  <si>
    <t>REDES AGUAS LLUVIAS</t>
  </si>
  <si>
    <t>18.4.1.1</t>
  </si>
  <si>
    <t>TUBERÍA PVC S DE 3"</t>
  </si>
  <si>
    <t>18.4.1.2</t>
  </si>
  <si>
    <t>18.4.1.3</t>
  </si>
  <si>
    <t>18.4.1.4</t>
  </si>
  <si>
    <t>18.4.1.5</t>
  </si>
  <si>
    <t>TUBERÍA PVC S DE 6"</t>
  </si>
  <si>
    <t>18.4.1.6</t>
  </si>
  <si>
    <t>ACCESORIOS PVC. S DE 6"</t>
  </si>
  <si>
    <t>18.4.1.7</t>
  </si>
  <si>
    <t>TUBERÍA PVC S DE 8"</t>
  </si>
  <si>
    <t>18.4.1.8</t>
  </si>
  <si>
    <t>ACCESORIOS PVC. S DE 8"</t>
  </si>
  <si>
    <t>18.4.1.9</t>
  </si>
  <si>
    <t xml:space="preserve">CODO + TRAGANTE  3" </t>
  </si>
  <si>
    <t>18.4.1.10</t>
  </si>
  <si>
    <t xml:space="preserve">CODO + TRAGANTE 4" </t>
  </si>
  <si>
    <t>18.4.1.11</t>
  </si>
  <si>
    <t>18.4.1.12</t>
  </si>
  <si>
    <t>SIFON 4"</t>
  </si>
  <si>
    <t>18.4.1.13</t>
  </si>
  <si>
    <t>JUNTAS DE EXPANSION DE 4"</t>
  </si>
  <si>
    <t>18.4.1.14</t>
  </si>
  <si>
    <t>JUNTAS DE EXPANSIÓN DE 6"</t>
  </si>
  <si>
    <t>RED DE DESAGÜES AGUAS LLUVIAS GENERALES</t>
  </si>
  <si>
    <t>18.5.1</t>
  </si>
  <si>
    <t>REDES DE AGUAS LLUVIAS</t>
  </si>
  <si>
    <t>18.5.1.1</t>
  </si>
  <si>
    <t>TUBERÍA PVC. ALCANTARILLADO DE 8"</t>
  </si>
  <si>
    <t>18.5.1.2</t>
  </si>
  <si>
    <t>ACCESORIOS PVC. ALCANTARILLADO DE 8"</t>
  </si>
  <si>
    <t>18.5.1.3</t>
  </si>
  <si>
    <t>TUBERÍA PVC. ALCANTARILLADO DE 12"</t>
  </si>
  <si>
    <t>18.5.1.4</t>
  </si>
  <si>
    <t>ACCESORIOS PVC. ALCANTARILLADO DE 12"</t>
  </si>
  <si>
    <t>18.5.2</t>
  </si>
  <si>
    <t>OBRAS CIVILES AGUAS LLUVIAS</t>
  </si>
  <si>
    <t>18.5.2.1</t>
  </si>
  <si>
    <t>18.5.2.2</t>
  </si>
  <si>
    <t>POZO DE INSPECCIÓN TRÁFICO PESADO</t>
  </si>
  <si>
    <t>18.5.2.3</t>
  </si>
  <si>
    <t>ABRAZADERAS REDES HIDROSANITARIAS</t>
  </si>
  <si>
    <t>18.6.1</t>
  </si>
  <si>
    <t>ABRAZADERA DE 1/2"</t>
  </si>
  <si>
    <t>18.6.2</t>
  </si>
  <si>
    <t>ABRAZADERA DE 3/4"</t>
  </si>
  <si>
    <t>18.6.3</t>
  </si>
  <si>
    <t>ABRAZADERA DE 1"</t>
  </si>
  <si>
    <t>18.6.4</t>
  </si>
  <si>
    <t>ABRAZADERA DE 1.1/4"</t>
  </si>
  <si>
    <t>18.6.5</t>
  </si>
  <si>
    <t>ABRAZADERA DE 1.1/2"</t>
  </si>
  <si>
    <t>18.6.6</t>
  </si>
  <si>
    <t>ABRAZADERA DE 2"</t>
  </si>
  <si>
    <t>18.6.7</t>
  </si>
  <si>
    <t>ABRAZADERA DE 4"</t>
  </si>
  <si>
    <t>18.6.8</t>
  </si>
  <si>
    <t>ABRAZADERA DE 6"</t>
  </si>
  <si>
    <t>VARIOS</t>
  </si>
  <si>
    <t>18.7.1</t>
  </si>
  <si>
    <t>PLANOS RECORD</t>
  </si>
  <si>
    <t>18.7.2</t>
  </si>
  <si>
    <t>MANUAL DE OPERACIÓN Y MANTENIMIENTO</t>
  </si>
  <si>
    <t>PRUEBA DE REDES</t>
  </si>
  <si>
    <t>18.8.1</t>
  </si>
  <si>
    <t xml:space="preserve">PRUEBA REDES DESAGÜES </t>
  </si>
  <si>
    <t>18.8.2</t>
  </si>
  <si>
    <t>PRUEBA REDES SUMINISTRO</t>
  </si>
  <si>
    <t>DESINFECCIÓN DEL SISTEMA</t>
  </si>
  <si>
    <t>18.9.1</t>
  </si>
  <si>
    <t>DESINFECCIÓN SISTEMA DE AGUA POTABLE</t>
  </si>
  <si>
    <t>TOTAL CAPÍTULO 18</t>
  </si>
  <si>
    <t>CAPÍTULO 19</t>
  </si>
  <si>
    <t>INSTALACIONES ELÉCTRICAS</t>
  </si>
  <si>
    <t>SALIDAS DE ALUMBRADO EN TUBERIA EMT</t>
  </si>
  <si>
    <t>19.1.1</t>
  </si>
  <si>
    <t>SALIDA ILUMINACIÓN INCRUSTAR  Y SOBREPONER , INCLUYE MARQUILLADO, TUBERIA 3/4"EMT, CURVAS, UNIONES, PRENSA ESTOPA Y CLAVIJA ÁEREA Y DEMAS ELEMENTOS NECESARIOS PARA LA INSTALACIÓN DE ESTE ITEM  (DE ACUERDO A ESPECIFICACIÓN TECNICA 19.1.1 Y PLANO DE ILUMINACIÓN )</t>
  </si>
  <si>
    <t>19.1.2</t>
  </si>
  <si>
    <t>SALIDA PARA INTERRUPTOR SENCILLO  INCRUSTAR  Y SOBREPONER, INCLUYE MARQUILLADO, TUBERIA 3/4"EMT, CURVAS, UNIONES, PRENSA ESTOPA Y CLAVIJA ÁEREA Y DEMAS ELEMENTOS NECESARIOS PARA LA INSTALACIÓN DE ESTE ITEM (DE ACUERDO A ESPECIFICACIÓN TECNICA 19.1.2 Y PLANO DE ILUMINACIÓN)</t>
  </si>
  <si>
    <t>SALIDAS DE TOMAS EN TUBERIA EMT</t>
  </si>
  <si>
    <t>19.2.1</t>
  </si>
  <si>
    <t>SALIDA PARA TOMACORRIENTE DOBLE MONOFASICA DE INCRUSTAR TIPO NEMA 5-15R CON POLO A TIERRA (COLOR BLANCO) ,INCLUYE MARQUILLADO,TOMA, TUBERÍA EMT, UNIONES, CURVAS, CABLEADO, ELEMENTOS DE CONEXIÓN Y DEMAS ELEMENTOS NECESARIOS PARA LA INSTALACIÓN DE ESTE ITEM  (DE ACUERDO A ESPECIFICACIÓN TECNICA 19.2.1 Y PLANO DE TOMAS )</t>
  </si>
  <si>
    <t>19.2.2</t>
  </si>
  <si>
    <t>SALIDA MONOFÁSICA SECADOR DE MANOS O EQUIPOS DEDICADOS DE INCRUSTAR, CON POLO A TIERRA,INCLUYE MARQUILLADO,TOMA, TUBERÍA EMT, UNIONES, CURVAS, CABLEADO, ELEMENTOS DE CONEXIÓN Y DEMAS ELEMENTOS NECESARIOS PARA LA INSTALACIÓN DE ESTE ITEM  (DE ACUERDO A ESPECIFICACIÓN TECNICA 19.2.2 Y PLANO DE TOMAS )</t>
  </si>
  <si>
    <t>19.2.3</t>
  </si>
  <si>
    <t>SALIDA PARA TOMACORRIENTE DOBLE DE INCRUSTAR MONOFASICA TIPO NEMA 5-15R CON POLO A TIERRA , INCLUYE MARQUILLADO REGULADA COLOR ANARANJADO (MAS LINEA A TIERRA AISLADA),INCLUYE MARQUILLADO,TOMA, TUBERÍA EMT, UNIONES, CURVAS, CABLEADO, ELEMENTOS DE CONEXIÓN Y DEMAS ELEMENTOS NECESARIOS PARA LA INSTALACIÓN DE ESTE ITEM  (DE ACUERDO A ESPECIFICACIÓN TECNICA 19.2.3 Y PLANO DE TOMAS )</t>
  </si>
  <si>
    <t>19.2.4</t>
  </si>
  <si>
    <t>SALIDA PARA TOMA TRIFÁSICA (TOMA DE EMPOTRAR 3F+T 32A USO INDUSTRIAL 380 V) ,INCLUYE MARQUILLADO,TOMA, TUBERÍA EMT, UNIONES, CURVAS, CABLEADO, ELEMENTOS DE CONEXIÓN Y DEMAS ELEMENTOS NECESARIOS PARA LA INSTALACIÓN DE ESTE ITEM  (DE ACUERDO A ESPECIFICACIÓN TECNICA 19.2.4 Y PLANO DE TOMAS )</t>
  </si>
  <si>
    <t>TABLEROS DE ENCHUFABLES Y ARMARIO DE MEDIDORES</t>
  </si>
  <si>
    <t>19.3.1</t>
  </si>
  <si>
    <t xml:space="preserve">SUMINISTRO, TRANSPORTE E INSTALACION DE TABLERO DE AUTOMÁTICOS DE 12 CIRCUITOS TRIFÁSICO CON PUERTA, CHAPETA DE CIERRE Y ESPACIO PARA TOTALIZADOR INDUSTRIAL TWC-MB-12 (DE ACUERDO A ESPECIFICACIÓN TECNICA 19.3.1 Y PLANO DE TABLEROS) NOTA: EL TABLERO OFERTADO DEBE TENER LA POSIBILIDAD DE ALBERGAR LAS ACOMETIDAS QUE LE PERTENECEN </t>
  </si>
  <si>
    <t>19.3.2</t>
  </si>
  <si>
    <t xml:space="preserve">SUMINISTRO, TRANSPORTE E INSTALACION DE TABLERO DE AUTOMÁTICOS DE 18 CIRCUITOS TRIFÁSICO CON PUERTA, CHAPETA DE CIERRE Y ESPACIO PARA TOTALIZADOR INDUSTRIAL TWC-MB-24 (DE ACUERDO A ESPECIFICACIÓN TECNICA 19.3.2 Y PLANO DE TABLEROS) NOTA: EL TABLERO OFERTADO DEBE TENER LA POSIBILIDAD DE ALBERGAR LAS ACOMETIDAS QUE LE PERTENECEN </t>
  </si>
  <si>
    <t>19.3.3</t>
  </si>
  <si>
    <t xml:space="preserve">SUMINISTRO, TRANSPORTE E INSTALACION DE TABLERO DE AUTOMÁTICOS DE 30 CIRCUITOS TRIFÁSICO CON PUERTA, CHAPETA DE CIERRE Y ESPACIO PARA TOTALIZADOR INDUSTRIAL TWC-MB-30 (DE ACUERDO A ESPECIFICACIÓN TECNICA 19.3.3 Y PLANO DE TABLEROS) NOTA: EL TABLERO OFERTADO DEBE TENER LA POSIBILIDAD DE ALBERGAR LAS ACOMETIDAS QUE LE PERTENECEN </t>
  </si>
  <si>
    <t>INTERRUPTORES</t>
  </si>
  <si>
    <t>19.4.1</t>
  </si>
  <si>
    <t>SUMINISTRO, TRANSPORTE E INSTALACION DE INTERRUPTOR SAFIC DSE 1X20A 10 KA A 120/240V. TIPO ENCHUFABLE (DE ACUERDO A ESPECIFICACIÓN TECNICA 19.4.1 Y CUADRO DE CARGA)</t>
  </si>
  <si>
    <t>19.4.2</t>
  </si>
  <si>
    <t>SUMINISTRO, TRANSPORTE E INSTALACION DE INTERRUPTOR SAFIC DSE 3X30A 10 KA A 120/240V. TIPO ENCHUFABLE  (DE ACUERDO A ESPECIFICACIÓN TECNICA 19.4.2 Y CUADRO DE CARGA)</t>
  </si>
  <si>
    <t>19.4.3</t>
  </si>
  <si>
    <t>SUMINISTRO, TRANSPORTE E INSTALACION DE INTERRUPTOR DRX 3X125A INOMINAL 100A Y 80 KA A 120/240V.   (DE ACUERDO A ESPECIFICACIÓN TECNICA 19.4.3 Y CUADRO DE CARGA)</t>
  </si>
  <si>
    <t>ACOMETIDAS ELECTRICAS</t>
  </si>
  <si>
    <t>19.5.1</t>
  </si>
  <si>
    <t>SUMINISTRO, TRANSPORTE E INSTALACION DE ACOMETIDA 3X8F+4N+8T CU  LSZH  PARA TABLERO SERVICIOS 1  (TS 1)(DE ACUERDO A ESPECIFICACIÓN TECNICA 19.5.1 Y PLANO DE ACOMETIDAS)</t>
  </si>
  <si>
    <t>19.5.2</t>
  </si>
  <si>
    <t>SUMINISTRO, TRANSPORTE E INSTALACION DE ACOMETIDA 3X8F+4N+8T CU  LSZH  PARA TABLERO SERVICIOS 2  (TS 2)(DE ACUERDO A ESPECIFICACIÓN TECNICA 19.5.2 Y PLANO DE ACOMETIDAS)</t>
  </si>
  <si>
    <t>19.5.3</t>
  </si>
  <si>
    <t>SUMINISTRO, TRANSPORTE E INSTALACION DE ACOMETIDA 3X8F+4N+8T CU  LSZH  PARA TABLERO SERVICIOS 3  (TS 3)(DE ACUERDO A ESPECIFICACIÓN TECNICA 19.5.3 Y PLANO DE ACOMETIDAS)</t>
  </si>
  <si>
    <t>19.5.4</t>
  </si>
  <si>
    <t>SUMINISTRO, TRANSPORTE E INSTALACION DE ACOMETIDA 3X8F+4N+8T CU  LSZH  PARA TABLERO SERVICIOS 4  (TS 4)(DE ACUERDO A ESPECIFICACIÓN TECNICA 19.5.4 Y PLANO DE ACOMETIDAS)</t>
  </si>
  <si>
    <t>19.5.5</t>
  </si>
  <si>
    <t>SUMINISTRO, TRANSPORTE E INSTALACION DE ACOMETIDA 3X8F+4N+8T CU  LSZH  PARA T TALLERES   (TT)(DE ACUERDO A ESPECIFICACIÓN TECNICA 19.5.5 Y PLANO DE ACOMETIDAS)</t>
  </si>
  <si>
    <t>19.5.6</t>
  </si>
  <si>
    <t>SUMINISTRO, TRANSPORTE E INSTALACION DE ACOMETIDA 3X8F+4N+8T CU  LSZH  PARA TABLERO SERVICIOS 4  (TS 4)(DE ACUERDO A ESPECIFICACIÓN TECNICA 19.5.6 Y PLANO DE ACOMETIDAS)</t>
  </si>
  <si>
    <t>19.5.7</t>
  </si>
  <si>
    <t>SUMINISTRO, TRANSPORTE E INSTALACION DE ACOMETIDA 3X8F+4N+8T CU  LSZH  PARA TABLERO BOMBAS (TB)(DE ACUERDO A ESPECIFICACIÓN TECNICA 19.5.7 Y PLANO DE ACOMETIDAS)</t>
  </si>
  <si>
    <t>19.5.8</t>
  </si>
  <si>
    <t>SUMINISTRO, TRANSPORTE E INSTALACION DE ACOMETIDA 3X1/0F+250N+6T CU LSZH PARA TABLERO BOMBAS (TR) (DE ACUERDO A ESPECIFICACIÓN TECNICA 19.5.8 Y PLANO DE ACOMETIDAS)</t>
  </si>
  <si>
    <t>CANALIZACIONES PARA ACOMETIDA</t>
  </si>
  <si>
    <t>19.6.1</t>
  </si>
  <si>
    <t>19.6.2</t>
  </si>
  <si>
    <t>SISTEMA DE CAPTACION DE RAYOS Y PUESTA A TIERRA</t>
  </si>
  <si>
    <t>19.7.1</t>
  </si>
  <si>
    <t>SUMINISTRO, TRANSPORTE E INSTALACION DE UNIÓN TIPO T PARA CABLE 1/0 (DE ACUERDO A ESPECIFICACIÓN TECNICA 19.7.1 Y PLANO DE APANTALLAMIENTO)</t>
  </si>
  <si>
    <t>19.7.2</t>
  </si>
  <si>
    <t>SUMINISTRO, TRANSPORTE E INSTALACION DE SOLDADURA EXOTERMICA 150GR. (DE ACUERDO A ESPECIFICACIÓN TECNICA 19.7.2 Y PLANO DE APANTALLAMIENTO)</t>
  </si>
  <si>
    <t>19.7.3</t>
  </si>
  <si>
    <t>SUMINISTRO, TRANSPORTE E INSTALACION DE UNIÓN TIPO CRUCE PARA CABLE 1/0 (DE ACUERDO A ESPECIFICACIÓN TECNICA 19.7.3 Y PLANO DE APANTALLAMIENTO)</t>
  </si>
  <si>
    <t>19.7.4</t>
  </si>
  <si>
    <t>AVISO DE PREVENCIÓN PARA SISTEMA DE PROTECCIÓN CONTRA RAYOS, SEGÚN NTC 4552  (DE ACUERDO A ESPECIFICACIÓN TECNICA 19.7.4 Y PLANO DE APANTALLAMIENTO)</t>
  </si>
  <si>
    <t>19.7.5</t>
  </si>
  <si>
    <t>CAJA DE INSPECCION DE 0,3X0,3M PARA PUESTA A TIERRA  (DE ACUERDO A ESPECIFICACIÓN TECNICA 19.7.5 Y PLANO DE APANTALLAMIENTO)</t>
  </si>
  <si>
    <t>BANDEJAS PORTACABLES, LUMINARIAS Y UPS</t>
  </si>
  <si>
    <t>19.8.1</t>
  </si>
  <si>
    <t>SUMINISTRO, TRANSPORTE E INSTALACION DE LUMINARIA LED CAUDRADA 60X60 60W 4000K  DIMERIZABLE CON COTROL DE 0-10 V (DE ACUERDO A ESPECIFICACIÓN TECNICA 19.8.1 Y PLANO DE ILUMINACIÓN)</t>
  </si>
  <si>
    <t>19.8.2</t>
  </si>
  <si>
    <t>SUMINISTRO, TRANSPORTE E INSTALACION DE BALA LED DE 9" DE 50 W 4000K DIMERIZABLE CON COTROL DE 0-10 V (DE ACUERDO A ESPECIFICACIÓN TECNICA 19.8.2 Y PLANO DE ILUMINACIÓN)</t>
  </si>
  <si>
    <t>19.8.3</t>
  </si>
  <si>
    <t>SUMINISTRO, TRANSPORTE E INSTALACION DE APLIQUE LED DE 9" DE 50 W 4000K PARA EXTERIOR DIMERIZABLE CON COTROL DE 0-10 V (DE ACUERDO A ESPECIFICACIÓN TECNICA 19.8.3 Y PLANO DE ILUMINACIÓN)</t>
  </si>
  <si>
    <t>TOTAL CAPÍTULO 19</t>
  </si>
  <si>
    <t>CAPÍTULO 20</t>
  </si>
  <si>
    <t>INSTALACION RED VOZ Y DATOS</t>
  </si>
  <si>
    <t>SISTEMA DE DETECCIÓN DE INCENDIOS</t>
  </si>
  <si>
    <t>20.1.1</t>
  </si>
  <si>
    <t>TABLERO DE DETECCIÓN DE INCENDIO CON CUATRO ZONAS DE DETECCIÓN INCLUYE TUBERIA, CABLE CU AISLADO THHN/LSZHN NO 16, MODULO DE EXPANSIÓN, TECLADO REMOTO Y  ELEMENTOS DE FIJACION.  (DE ACUERDO A ESPECIFICACIÓN TECNICA 20.1.1 Y PLANO DE INCENDOS)</t>
  </si>
  <si>
    <t>20.1.2</t>
  </si>
  <si>
    <t>SALIDA EN PLACA PARA DETECTOR DE HUMO  ÓPTICO, TUBERIA, CABLE CU AISLADO THHN/LSZHN NO 16 Y ELEMENTOS DE FIJACION. (DE ACUERDO A ESPECIFICACIÓN TECNICA 20.1.2 Y PLANO DE INCENDOS)</t>
  </si>
  <si>
    <t>20.1.3</t>
  </si>
  <si>
    <t>MODULO MONITOR CON DOS CIRCUITOS DE ENTRADA (DE ACUERDO A ESPECIFICACIÓN TECNICA 20.1.3 Y PLANO DE INCENDOS)</t>
  </si>
  <si>
    <t>20.1.4</t>
  </si>
  <si>
    <t>SALIDA PARA SIRENA DE EVACUACIÓN, INCLUYE TUBERIA, CAJAS, ELEMENTOS DE FIJACION, CABLE CU AISLADO THHN/LSZHN NO 16  (DE ACUERDO A ESPECIFICACIÓN TECNICA 20.1.4 Y PLANO DE INCENDOS) NO INCLUYE SIRENA</t>
  </si>
  <si>
    <t>20.1.5</t>
  </si>
  <si>
    <t>SALIDA PARA ESTACION MANUAL EN MURO,INCLUYE TUBERIA, CAJAS, ELEMENTOS DE FIJACION, CABLE CU AISLADO THHN/LSZHN NO 16 -NO  INCLUYE PULSADOR  (DE ACUERDO A ESPECIFICACIÓN TECNICA 20.1.5 Y PLANO DE INCENDOS)</t>
  </si>
  <si>
    <t>20.1.6</t>
  </si>
  <si>
    <t>SUMINISTRO E INSTALACIÓN DE  DETECTOR DE HUMO  ÓPTICO DIRECCIONABLES CON RANGO DE CUBERTURA DE 63 M2 CON MODULO AISLANTE INCLUIDO</t>
  </si>
  <si>
    <t>20.1.7</t>
  </si>
  <si>
    <t xml:space="preserve">SUMINISTRO E INSTALACIÓN DE SIRENA DE EVACUACIÓN CON 85 BD A 3 M, AJUSTABLE DE 5 RANGOS COMPATIBLE CON PANEL DE CONTROL </t>
  </si>
  <si>
    <t>20.1.8</t>
  </si>
  <si>
    <t>SUMINISTRO E INSTALACIÓN DE ESTACION MANUAL COMPATIBLE CON PANEL DE CONTROL INCLUYE UNIVERSAL STOPPER</t>
  </si>
  <si>
    <t>SISTEMA DE VOZ Y DATOS</t>
  </si>
  <si>
    <t>20.3.1</t>
  </si>
  <si>
    <t>SUMINISTRO E INSTALACIÓN DE CABLE S/FUPT 6A DE 4 PARES DE 500 MHZ.</t>
  </si>
  <si>
    <t>20.3.2</t>
  </si>
  <si>
    <t>SALIDA PARA SISTEMA DE VOZ DATOS EN TECHO PARA CCTV. INCLUYE TOMA SENCILLA, APARATO CON JACK CAT. 6A, MARQUILLAS DE CABLEADO Y NUMERACIÓN DE TOMAS. (DE ACUERDO A ESPECIFICACIÓN TECNICA 20.3.2, PLANO DE VOZ Y DATOS )</t>
  </si>
  <si>
    <t>20.3.3</t>
  </si>
  <si>
    <t>SALIDA PARA SISTEMA DE VOZ DATOS EN TECHO PARA AP. INCLUYE TOMA DOBLE, APARATO CON JACK CAT. 6A, MARQUILLAS DE CABLEADO Y NUMERACIÓN DE TOMAS. (DE ACUERDO A ESPECIFICACIÓN TECNICA 20.3.3, PLANO DE VOZ Y DATOS )</t>
  </si>
  <si>
    <t>20.3.4</t>
  </si>
  <si>
    <t>SALIDA PARA SISTEMA DE VOZ DATOS EN MURO. INCLUYE TOMA DOBLE, APARATO CON JACK CAT. 6A, MARQUILLAS DE CABLEADO, NUMERACIÓN DE TOMAS Y ELEMENTOS DE FIJACIÓN.(DE ACUERDO A ESPECIFICACIÓN TECNICA 20.3.4, PLANO DE VOZ Y DATOS )</t>
  </si>
  <si>
    <t>20.3.5</t>
  </si>
  <si>
    <t>RACKS EN ACERO  7 FT COLOR NEGRO CON KIT DE VENTILACIÓN Y MULTITOMA 45U 800MM WIDW X 1000MM DEEP ENCLOSURE BANDEJA DE SOPORTE PARA EQUIPOS 19” JACKSPARA PACHT PANEL Y MARQUILLADO, 2 PDU Y MARQUILLADO (DE ACUERDO A ESPECIFICACIÓN TECNICA 20.3.5, PLANO DE VOZ Y DATOS )</t>
  </si>
  <si>
    <t>20.3.6</t>
  </si>
  <si>
    <t>SWITCH 6 PUERTOS DE 10 GB  DE FIBRA OPTICA (DE ACUERDO A ESPECIFICACIÓN TECNICA 20.3.6, PLANO DE VOZ Y DATOS )</t>
  </si>
  <si>
    <t>20.3.7</t>
  </si>
  <si>
    <t xml:space="preserve">SWITCH CORE 48 PUERTOS 10/100/1000 + 4 PUERTOS (10/100/1000 O SFP) LAYER 2 48 PUERTOS SFP+, 4 QSPF+, FUENTE DE POTENCIA AC DE 350W REDUNDANTE Y CABLES. (DE ACUERDO A ESPECIFICACIÓN TECNICA 20.3.7, PLANO DE VOZ Y DATOS ) DE LA FAMIALIA 8208 JUNIPER </t>
  </si>
  <si>
    <t>20.3.8</t>
  </si>
  <si>
    <t>SWITCH DE ACCESO PARA SEGURIDAD ELECTRONICA DE 24 PUERTOS POWER OVER ETHERNET –POE- CON 370W DE POTENCIA DE 4 PUERTOS DE FIBRA DE 10 GBPS PARA UTILIZAR COMO UPLINKS A LOS SWITCHES DE CORE LAYER 3ETHERNET  (DE ACUERDO A ESPECIFICACIÓN TECNICA 2.8, PLANO DE VOZ Y DATOS ) DE LA FAMILIA 4200 JUNIPER</t>
  </si>
  <si>
    <t>20.3.9</t>
  </si>
  <si>
    <t>ACCESS GESTIONADOS DE MANERA CENTRALIZADA INCLUYENDO FUNCIONALIDADES DE ACTUALIZACIÓN DE CONFIGURACIONES Y SOFTWARE, CON CAPACIDAD DE CAMBIAR SU SISTEMA OPERATIVO PARA OPERAR COMO AUTÓNOMOS, CON ANTENAS INTERNAS OMNIDIRECCIONALES QUE MANEJEN BANDAS DE 2.4 GHZ Y 5 GHZ, CON RANGO DE COBERTURA AJUSTABLE COBERTURA EN TODA LA EDIFICACIÓN Y 25 METROS DEL EDIFICIO (DE ACUERDO A ESPECIFICACIÓN TECNICA 20.3.9, PLANO DE VOZ Y DATOS )</t>
  </si>
  <si>
    <t>20.3.10</t>
  </si>
  <si>
    <t>CAJA DE PASO 60X60 CM TIPO INTERPERIE. INCLUYE TUBERÍA Y CANALIZACIÓN (DE ACUERDO A ESPECIFICACIÓN TECNICA 20.3.10, PLANO DE VOZ Y DATOS )</t>
  </si>
  <si>
    <t>20.3.11</t>
  </si>
  <si>
    <t>BANDEJA FIBRA ÓPTICA X 6 HILOS- INCLUYE  ELEMENTOS DE FIJACIÓN(DE ACUERDO A ESPECIFICACIÓN TECNICA 20.3.11, PLANO DE VOZ Y DATOS )</t>
  </si>
  <si>
    <t>20.3.12</t>
  </si>
  <si>
    <t>PATCH PANEL ANGULADO X 24 CAT 6A - INCLUYE ELEMENTOS DE FIJACIÓN (DE ACUERDO A ESPECIFICACIÓN TECNICA 20.3.12, PLANO DE VOZ Y DATOS )</t>
  </si>
  <si>
    <t>20.3.13</t>
  </si>
  <si>
    <t>PATCH CORD 2M CAT 6A FTP (DE ACUERDO A ESPECIFICACIÓN TECNICA 20.3.13, PLANO DE VOZ Y DATOS )</t>
  </si>
  <si>
    <t>20.3.14</t>
  </si>
  <si>
    <t>CABLE DE FIBRA ÓPTICA 12 HILOS MULTIMODO MO4 (DE ACUERDO A ESPECIFICACIÓN TECNICA 20.3.14, PLANO DE VOZ Y DATOS )</t>
  </si>
  <si>
    <t>20.3.15</t>
  </si>
  <si>
    <t>ORGANIZADOR DE CABLE VERTICAL - INCLUYE ELEMENTOS DE FIJACIÓN (DE ACUERDO A ESPECIFICACIÓN TECNICA 20.3.15, PLANO DE VOZ Y DATOS )</t>
  </si>
  <si>
    <t>20.3.16</t>
  </si>
  <si>
    <t>PATCH CORD FIBRA ÓPTICA - 2M (DE ACUERDO A ESPECIFICACIÓN TECNICA 20.3.16, PLANO DE VOZ Y DATOS )</t>
  </si>
  <si>
    <t>20.3.17</t>
  </si>
  <si>
    <t>CONECTORES DE FIBRA ÓPTICA  LC DE 10 GB(DE ACUERDO A ESPECIFICACIÓN TECNICA 20.3.17, PLANO DE VOZ Y DATOS )</t>
  </si>
  <si>
    <t>20.3.18</t>
  </si>
  <si>
    <t>SISTEMA PUESTA A TIERRA CENTRO DE DATOS SEGÚN NORMA  ANSI/J-STD-607, INCLUTE BARRAJE DE COBRE CON PERFORACIONES ROSCADAS DE  TIERRA CABLE AWG 3/0 CON CANALIZACIÓN DE EN TUBERIA DE 3/4" (DE ACUERDO A ESPECIFICACIÓN TECNICA 20.3.18, PLANO DE VOZ Y DATOS )</t>
  </si>
  <si>
    <t>20.3.19</t>
  </si>
  <si>
    <t xml:space="preserve">CERTIFICACIÓN DE PUNTOS LÓGICOS DE TODA LA EDIFICACIÓN  </t>
  </si>
  <si>
    <t>gl</t>
  </si>
  <si>
    <t>TOTAL CAPÍTULO 20</t>
  </si>
  <si>
    <t>CAPÍTULO 21</t>
  </si>
  <si>
    <t>SUBESTACIÓN ELECTRICA</t>
  </si>
  <si>
    <t>21.1.1</t>
  </si>
  <si>
    <t>SUMINISTRO, TRANSPORTE E INSTALACIÓN DE CELDA TRIPLEX CON FUSIBLE HH DE 10 A CTS 507.   (DE ACUERDO A ESPECIFICACIÓN TECNICA 21.1.1, PLANO SERIE 3 Y VERIFICAR LA CTS O ET QUE APLIQUE)</t>
  </si>
  <si>
    <t>EQUIPOS DE TRANSFORMACION Y SUMINISTRO DE ENERGIA</t>
  </si>
  <si>
    <t>21.2.1</t>
  </si>
  <si>
    <t>SUMINISTRO. TRANSPORTE E INSTALACION DE CELDA PARA TRANSFORMADOR TIPO SECO CLASE F 45KVA 13,2 KV/208V. INCLUYE TRANSFORMADOR (DE ACUERDO A ESPECIFICACIÓN TECNICA 21.2.1, PLANO SERIE 3, UNIFILAR Y VERIFICAR LA CTS O ET QUE APLIQUE)</t>
  </si>
  <si>
    <t>TABLEROS GENERALES DE ACOMETIDAS EN BT, TRANSFERENCIAS Y CAJAS TIPO EXTERIOR AUTOSOPORTADAS</t>
  </si>
  <si>
    <t>21.3.1</t>
  </si>
  <si>
    <t>SUMINISTRO, TRANSPORTE E INSTALACION DE TABLERO GENERAL NORMAL. AUTOSOPORTADO CON ESPACIO PARA 8 ACOMETIDAS PARCIALES. BARRA 12MMX5MM I:165 A. INCLUYE INTERRUPTORES, INCLUYE DPS CLASE 1   (DE ACUERDO A ESPECIFICACIÓN TECNICA 21.3.1, PLANO TABLEROS Y CUADRO DE CARGAS )</t>
  </si>
  <si>
    <t>ACOMETIDAS EN MT</t>
  </si>
  <si>
    <t>21.4.1</t>
  </si>
  <si>
    <t>SUMINISTRO, TRANSPORTE E INSTALACION DE ACOMETIDA EN MEDIA TENSION 3X2CU XLPE 15 KV (DE ACUERDO A ESPECIFICACIÓN TECNICA 21.4.1, PLANO UNIFILAR Y CUADRO DE CARGAS)</t>
  </si>
  <si>
    <t>CAJAS DE INSPECCION Y CANALIZACION</t>
  </si>
  <si>
    <t>21.5.1</t>
  </si>
  <si>
    <t xml:space="preserve">CAMARA DE INSPECCION NORMA CS 276 CODENSA PARA MT (DE ACUERDO A ESPECIFICACIÓN TECNICA 21.5.1, PLANO TABLEROS Y CUADRO DE CARGAS) </t>
  </si>
  <si>
    <t>21.5.2</t>
  </si>
  <si>
    <t>UNIONES, TERMINALES PREMOLDEADOS, DPS, PUERTAS</t>
  </si>
  <si>
    <t>21.6.1</t>
  </si>
  <si>
    <t>SUMINISTRO, TRANSPORTE E INSTALACION DE TERMINALES PREMOLDEADOS DE MT TIPO INTERIOR 15 KV  (DE ACUERDO A ESPECIFICACIÓN TECNICA 21.6.1, PLANO TABLEROS Y CUADRO DE CARGAS)</t>
  </si>
  <si>
    <t>Juego</t>
  </si>
  <si>
    <t>21.6.2</t>
  </si>
  <si>
    <t>SUMINISTRO, TRANSPORTE E INSTALACION DE DESCARGADORES DE SOBRETENSION OXIDO METALICO 15 KV 10 KA (DE ACUERDO A ESPECIFICACIÓN TECNICA 21.6.2, PLANO TABLEROS Y CUADRO DE CARGAS)</t>
  </si>
  <si>
    <t>21.6.3</t>
  </si>
  <si>
    <t xml:space="preserve">SUMINISTRO, TRANSPORTE E INSTALACION DE PUERTA EN CELOSIA DOBLE HOJA. 2 METROS (DE ACUERDO A ESPECIFICACIÓN TECNICA 21.6.3, PLANO SERIE 3 Y CUADRO DE CARGAS) </t>
  </si>
  <si>
    <t>21.6.4</t>
  </si>
  <si>
    <t>SUMINISTRO, TRANSPORTE E INSTALACION DE TERMINALES TIPO VALVULA 200A-15KV</t>
  </si>
  <si>
    <t>CERTIFICACIONES</t>
  </si>
  <si>
    <t>21.7.1</t>
  </si>
  <si>
    <t xml:space="preserve">CERTIFICACION RETIE DEL PROYECTO. INCLUYE TODAS LAS EDIFICACIONES (DE ACUERDO A ARTICULO 10 DEL REITE ) </t>
  </si>
  <si>
    <t>21.7.2</t>
  </si>
  <si>
    <t xml:space="preserve">CERTIFICACION RETILAP DEL PROYECTO.  (DE ACUERDO A ARTICULO 400 DEL RETILAP ) </t>
  </si>
  <si>
    <t>PUESTA A TIERRA DE POTENCIA</t>
  </si>
  <si>
    <t>21.8.1</t>
  </si>
  <si>
    <t>SUMINISTRO, TRANSPORTE E INSTALACION DE PUESTA A TIERRA DE POTENCIA CON 9 ELECTRODOS TIPO VARILLA 5/8"X2,4M. INCLUYE CABLE 2/0 CU DESNUDO, SOLDADURA EXOTERMICA Y SUELO ARTIFICIAL</t>
  </si>
  <si>
    <t>21.8.2</t>
  </si>
  <si>
    <t>CAJA DE INSPECCION DE 0,3X0,3M PARA PUESTA A TIERRA  (DE ACUERDO A ESPECIFICACIÓN TECNICA 21.8.2 Y PLANO SEREI 3, Y MEMORIAS DE CALCULO)</t>
  </si>
  <si>
    <t>OTRAS OBRAS</t>
  </si>
  <si>
    <t>21.9.1</t>
  </si>
  <si>
    <t>SUMINISTRO, TRANSPORTE E INSTALACION DE DAMPER DE VENTILACIÓN DE 60X60 CM PARA CUARTO DE SUBESTACIÓN Y PLANTA ELÉCTRICA</t>
  </si>
  <si>
    <t>CAPÍTULO 22</t>
  </si>
  <si>
    <t>OBRAS EXTERIORES</t>
  </si>
  <si>
    <t>22.1</t>
  </si>
  <si>
    <t>22.1.1</t>
  </si>
  <si>
    <t xml:space="preserve">PLAQUETAS PREFABRICADAS EN CONCRETO DE 0,40 X 0,40 DE COLORES.                                        </t>
  </si>
  <si>
    <t>22.1.2</t>
  </si>
  <si>
    <t>ADOQUÍN CERÁMICO TONO NATURAL DE 0,20 X 0,10 m</t>
  </si>
  <si>
    <t>22.1.3</t>
  </si>
  <si>
    <t>PISO EN PIEDRA MUÑECA 30 X 60 cm. ANCHO &gt; 0.70m</t>
  </si>
  <si>
    <t>22.1.4</t>
  </si>
  <si>
    <t>PISO EN PIEDRA MUÑECA 30 X 60 cm. ANCHO &lt;= 0.70m</t>
  </si>
  <si>
    <t>22.1.5</t>
  </si>
  <si>
    <t xml:space="preserve">BORDILLO PREFABRICADO EN CONCRETO TIPO A-81 20 X 35 (CARTILLA MOBILIARIO URBANO IDU)                     </t>
  </si>
  <si>
    <t>22.1.6</t>
  </si>
  <si>
    <t xml:space="preserve">JUNTAS DE CONFINAMIENTO EN CONCRETO FUNDIDO EN OBRA DE f'c=17,0 Mpa DE 0,10 X 0,15 m                                            </t>
  </si>
  <si>
    <t>22.1.7</t>
  </si>
  <si>
    <t>TALUD EN UÑA DE GATO</t>
  </si>
  <si>
    <t>22.1.8</t>
  </si>
  <si>
    <t>ANDÉN PERIMETRAL EN CONCRETO, A=1.00 m, E=0.10 m EN CONCRETO DE 21 Mpa, INCLUYE DILATACIONES</t>
  </si>
  <si>
    <t>22.2.</t>
  </si>
  <si>
    <t>JARDINERÍA Y PAISAJISMO.</t>
  </si>
  <si>
    <t>22.2.1</t>
  </si>
  <si>
    <t>JARDIN EXTERIOR SEGÚN DISEÑO DE URBANISMO</t>
  </si>
  <si>
    <t>TOTAL CAPÍTULO 22</t>
  </si>
  <si>
    <t>COSTO DIRECTO</t>
  </si>
  <si>
    <t>ADMINISTRACIÓN</t>
  </si>
  <si>
    <t>IMPREVISTOS</t>
  </si>
  <si>
    <t>UTILIDAD</t>
  </si>
  <si>
    <t>SUBTOTAL</t>
  </si>
  <si>
    <t>CAPÍTULO 23</t>
  </si>
  <si>
    <t>MOBILIARIO</t>
  </si>
  <si>
    <t>23.1</t>
  </si>
  <si>
    <t>OFICINA JEFE DE MANTENIMIENTO</t>
  </si>
  <si>
    <t>23.1.1</t>
  </si>
  <si>
    <t>und</t>
  </si>
  <si>
    <t>23.1.2</t>
  </si>
  <si>
    <t>23.1.3</t>
  </si>
  <si>
    <t>23.2</t>
  </si>
  <si>
    <t>ÁREA DE SOPORTE</t>
  </si>
  <si>
    <t>23.2.1</t>
  </si>
  <si>
    <t>23.2.2</t>
  </si>
  <si>
    <t>ESCRITORIO</t>
  </si>
  <si>
    <t>- Dimensiones: 0.6x1.40 y 0.70m de alto con capacidad para 1 persona.</t>
  </si>
  <si>
    <t xml:space="preserve">- Estructura: base metálica y piezas de unión en cold rolled tubular.       </t>
  </si>
  <si>
    <t>- Incluye gromets de servicio en completo funcionamiento.</t>
  </si>
  <si>
    <t>23.2.3</t>
  </si>
  <si>
    <t xml:space="preserve">SILLA GIRATORIA de altura ajustable con espaldar de marco en polipropileno forrado malla antitranspirante de alta resistencia y asiento en polipropileno tapizadas en plus color a elección,  con deslizadores en polipropileno, con rodachines de 5 patas. Brazos ajustables. Espaldar con curva lumbar. </t>
  </si>
  <si>
    <t>23.3</t>
  </si>
  <si>
    <t>ÁREA DE ATENCIÓN AL USUARIO</t>
  </si>
  <si>
    <t>23.3.1</t>
  </si>
  <si>
    <t xml:space="preserve">ESCRITORIO DE ATENCION EN L conformado por superficie principal de 130cm x 75 cm y retorno de 90cm x 60cm. Superficies a 73cm de altura en tablex de 30mm enchapada en formica de alta presión color wengue. Canto  plano en PVC adherido a la superficie con pegante termoplástico, estructura en tubo redondo y  faldón en lamina cold rolled con recubrimiento en pintura industrial de aplicación electrostática color a elección. Sistema de nivelación. Incluye cajonera metálica bajo escritorio 2x1 con dos cajones superiores y cajón bajo para carpetas colgantes tamaño oficio. </t>
  </si>
  <si>
    <t>23.3.2</t>
  </si>
  <si>
    <t>23.3.3</t>
  </si>
  <si>
    <t>23.3.4</t>
  </si>
  <si>
    <t>PUNTO ECOLÓGICO de 35 lt por 3 canecas. Estructura metálica y tres canecas de 35 lt marcadas y en colores  de acuerdo a la norma</t>
  </si>
  <si>
    <t>23.3.5</t>
  </si>
  <si>
    <t>SOFA DOS PUESTOS  espuma de poliuretano de alta densidad inyectada, tapizada en textil tipo Glock según  descripción en especificación técnica</t>
  </si>
  <si>
    <t>SUBTOTAL MOBILIARIO</t>
  </si>
  <si>
    <t>IVA MOBILIARIO</t>
  </si>
  <si>
    <t>COSTO TOTAL MOBILIARIO</t>
  </si>
  <si>
    <t>COSTO TOTAL OBRA</t>
  </si>
  <si>
    <t>TOTAL INCLUIDOS COSTOS DIRECTOS, INDIRECTOS Y  MOBILIARIO</t>
  </si>
  <si>
    <t>CANTIDAD</t>
  </si>
  <si>
    <r>
      <t>m</t>
    </r>
    <r>
      <rPr>
        <vertAlign val="superscript"/>
        <sz val="8"/>
        <color rgb="FF000000"/>
        <rFont val="Arial Narrow"/>
        <family val="2"/>
      </rPr>
      <t>2</t>
    </r>
  </si>
  <si>
    <t>RED ELECTRICA  PROVISIONAL (Incluye medidor).</t>
  </si>
  <si>
    <r>
      <t>m</t>
    </r>
    <r>
      <rPr>
        <vertAlign val="superscript"/>
        <sz val="8"/>
        <color rgb="FF000000"/>
        <rFont val="Arial Narrow"/>
        <family val="2"/>
      </rPr>
      <t>3</t>
    </r>
  </si>
  <si>
    <t>MUROS EN LADRILLO DE ARCILLA SANTA FÉ TIPO TOLETE GRAN FORMATO (39X11,5X5) cm, e=13cm, COLOR TIERRA, UNA CARA A LA VISTA. ANCHO &lt;= 0.70 m</t>
  </si>
  <si>
    <t>MUROS EN LADRILLO DE ARCILLA SANTA FÉ TIPO TOLETE GRAN FORMATO (39X11,5X5)cm, e=13cm, COLOR TIERRA, UNA CARA A LA VISTA. ANCHO &gt; 0.70 m</t>
  </si>
  <si>
    <t>ENCHAPE PARA VIGAS, PLACAS, MUROS Y COLUMNAS EN LADRILLO DE ARCILLA SANTA FÉ TIPO TOLETE GRAN FORMATO (39X11,5X5) cm, COLOR TIERRA, UNA CARA A LA VISTA. 0.30m&lt;ANCHO&lt;= 0.70 m</t>
  </si>
  <si>
    <t>PISO EN BALDOSA DE GRANO BLANCO HUILA GRANO 1 BH1 30 X 30 cm COD:135000146 TIPO ALFA (INCLUYE DESTRONQUE, PULIDA AL PLOMO Y BRILLADA, CRISTALIZACIÓN Y BOQUILLA CON ALFACOLOR). ANCHO &gt; 0,70 m.</t>
  </si>
  <si>
    <t>VENTANA V-01 DE 1.60 X 2.00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</si>
  <si>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SUMINISTRO E INSTALACIÓN DE LAVAMANOS SAN LORENZO PETIT LVI DE INCRUSTAR, SOPORTES Y TODO LO NECESARIO PARA SU CORRECTA INSTALACIÓN Y PUESTA EN FUNCIONAMIENTO. SE INCLUYE MONTAJE Y CONEXIÓN</t>
  </si>
  <si>
    <t xml:space="preserve">SIFON DE 4" CON GRAVA </t>
  </si>
  <si>
    <r>
      <t>SUMINISTRO, TRANSPORTE E INSTALACION DE CANALIZACIÓN DE 1</t>
    </r>
    <r>
      <rPr>
        <sz val="8"/>
        <color theme="1"/>
        <rFont val="Arial"/>
        <family val="2"/>
      </rPr>
      <t>ⱷ</t>
    </r>
    <r>
      <rPr>
        <sz val="8"/>
        <color theme="1"/>
        <rFont val="Arial Narrow"/>
        <family val="2"/>
      </rPr>
      <t>1" EN IMC (DE ACUERDO A ESPECIFICACIÓN TECNICA 19.6.1 Y PLANO DE ACOMETIDAS), INCLUYE ACCESORIOS PAR SALIDA DE BANDEJA, RECURRIDO DE BANDEJA HASTA LOS TABLEROS VER TAMBIÉN CUADROS DE CARGA</t>
    </r>
  </si>
  <si>
    <r>
      <t>CANALIZACION 4</t>
    </r>
    <r>
      <rPr>
        <sz val="8"/>
        <color theme="1"/>
        <rFont val="Arial"/>
        <family val="2"/>
      </rPr>
      <t>ⱷ</t>
    </r>
    <r>
      <rPr>
        <sz val="8"/>
        <color theme="1"/>
        <rFont val="Arial Narrow"/>
        <family val="2"/>
      </rPr>
      <t xml:space="preserve">6" EN TUBERIA ELECTRICA PLEGABLE NO METALICA. DUCTO CORRUGADO TIPO TDP (DE ACUERDO A ESPECIFICACIÓN TECNICA 21.5.2, PLANO TABLEROS Y CUADRO DE CARGAS) </t>
    </r>
  </si>
  <si>
    <t>TOTAL CAPÍTULO 21</t>
  </si>
  <si>
    <t xml:space="preserve">SILLA INTERLOCUTOR con espaldar y asiento en polipropileno tapizadas en plus color a elección, con estructura oval pintura electrostática con deslizadores en polipropileno. </t>
  </si>
  <si>
    <t>-Acabados: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falda bajo superficie en aglomerado enchapada en laminado plástico de 15mm de espesor, 0.20m de alto 1.40 de ancho, módulo de servicio bajo frente laminado.</t>
  </si>
  <si>
    <t>IVA (19% / UTILIDAD)</t>
  </si>
  <si>
    <t>SUMINISTRO, TRANSPORTE E INSTALACION DE CANALIZACIÓN  EN 1∅2" IMC (DE ACUERDO A ESPECIFICACIÓN TECNICA 19.6.2 Y PLANO DE ACOMETIDAS),  INCLUYE ACCESORIOS PAR SALIDA DE BANDEJA, RECURRIDO DE BANDEJA HASTA LOS TABLEROS VER TAMBIÉN CUADROS DE CARGA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</si>
</sst>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theme="1"/>
      <name val="Calibri"/>
      <family val="2"/>
      <scheme val="minor"/>
    </font>
    <font>
      <sz val="11"/>
      <color theme="1"/>
      <name val="Calibri"/>
      <family val="2"/>
      <scheme val="minor"/>
    </font>
    <font>
      <sz val="10"/>
      <color theme="1"/>
      <name val="Times New Roman"/>
      <family val="1"/>
    </font>
    <font>
      <b/>
      <sz val="8"/>
      <color theme="1"/>
      <name val="Arial Narrow"/>
      <family val="2"/>
    </font>
    <font>
      <sz val="8"/>
      <color rgb="FF000000"/>
      <name val="Arial Narrow"/>
      <family val="2"/>
    </font>
    <font>
      <sz val="8"/>
      <color theme="1"/>
      <name val="Arial Narrow"/>
      <family val="2"/>
    </font>
    <font>
      <vertAlign val="superscript"/>
      <sz val="8"/>
      <color rgb="FF000000"/>
      <name val="Arial Narrow"/>
      <family val="2"/>
    </font>
    <font>
      <b/>
      <sz val="8"/>
      <color rgb="FF000000"/>
      <name val="Arial Narrow"/>
      <family val="2"/>
    </font>
    <font>
      <sz val="8"/>
      <color theme="1"/>
      <name val="Arial"/>
      <family val="2"/>
    </font>
  </fonts>
  <fills count="4">
    <fill>
      <patternFill patternType="none"/>
    </fill>
    <fill>
      <patternFill patternType="gray125"/>
    </fill>
    <fill>
      <patternFill patternType="solid">
        <fgColor rgb="FFFFFFFF"/>
        <bgColor indexed="64"/>
      </patternFill>
    </fill>
    <fill>
      <patternFill patternType="solid">
        <fgColor rgb="FFC5D9F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2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10" fontId="0" fillId="0" borderId="0" xfId="0" applyNumberFormat="1"/>
    <xf numFmtId="43" fontId="0" fillId="0" borderId="0" xfId="1" applyFont="1"/>
    <xf numFmtId="43" fontId="2" fillId="0" borderId="0" xfId="1" applyFont="1"/>
    <xf numFmtId="43" fontId="2" fillId="0" borderId="0" xfId="1" applyFont="1" applyAlignment="1">
      <alignment vertical="center" wrapText="1"/>
    </xf>
    <xf numFmtId="43" fontId="2" fillId="0" borderId="0" xfId="1"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justify" vertical="center"/>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justify"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justify" vertical="center"/>
    </xf>
    <xf numFmtId="0" fontId="4" fillId="0" borderId="7"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justify" vertical="center"/>
    </xf>
    <xf numFmtId="0" fontId="3" fillId="0" borderId="5" xfId="0" applyFont="1" applyBorder="1" applyAlignment="1">
      <alignment horizontal="left" vertical="center" wrapText="1"/>
    </xf>
    <xf numFmtId="0" fontId="3" fillId="3" borderId="8" xfId="0" applyFont="1" applyFill="1" applyBorder="1" applyAlignment="1">
      <alignment horizontal="center" vertical="center"/>
    </xf>
    <xf numFmtId="0" fontId="3" fillId="3" borderId="5" xfId="0" applyFont="1" applyFill="1" applyBorder="1" applyAlignment="1">
      <alignment horizontal="justify"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4" fillId="0" borderId="7" xfId="0" applyFont="1" applyBorder="1" applyAlignment="1">
      <alignment horizontal="center" vertical="center" wrapText="1"/>
    </xf>
    <xf numFmtId="0" fontId="5" fillId="0" borderId="7" xfId="0" applyFont="1" applyBorder="1" applyAlignment="1">
      <alignment horizontal="justify" vertical="center" wrapText="1"/>
    </xf>
    <xf numFmtId="0" fontId="3" fillId="3" borderId="9" xfId="0" applyFont="1" applyFill="1" applyBorder="1" applyAlignment="1">
      <alignment horizontal="justify" vertical="center"/>
    </xf>
    <xf numFmtId="0" fontId="3" fillId="3" borderId="9" xfId="0" applyFont="1" applyFill="1" applyBorder="1" applyAlignment="1">
      <alignment horizontal="center" vertical="center"/>
    </xf>
    <xf numFmtId="0" fontId="3" fillId="0" borderId="4" xfId="0" applyFont="1" applyBorder="1" applyAlignment="1">
      <alignment horizontal="justify" vertical="center"/>
    </xf>
    <xf numFmtId="0" fontId="4" fillId="0" borderId="4" xfId="0" applyFont="1" applyBorder="1" applyAlignment="1">
      <alignment horizontal="center" vertical="center"/>
    </xf>
    <xf numFmtId="0" fontId="3" fillId="0" borderId="4" xfId="0" applyFont="1" applyBorder="1" applyAlignment="1">
      <alignment horizontal="justify" vertical="center" wrapText="1"/>
    </xf>
    <xf numFmtId="0" fontId="3" fillId="0" borderId="4" xfId="0" applyFont="1" applyBorder="1" applyAlignment="1">
      <alignment horizontal="left" vertical="center" wrapText="1"/>
    </xf>
    <xf numFmtId="0" fontId="3"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4" fillId="0" borderId="6" xfId="0" applyFont="1" applyBorder="1" applyAlignment="1">
      <alignment horizontal="center" vertical="center" wrapText="1"/>
    </xf>
    <xf numFmtId="0" fontId="3" fillId="3" borderId="0" xfId="0" applyFont="1" applyFill="1" applyAlignment="1">
      <alignment horizontal="justify" vertical="center"/>
    </xf>
    <xf numFmtId="0" fontId="3" fillId="3" borderId="0" xfId="0" applyFont="1" applyFill="1" applyAlignment="1">
      <alignment horizontal="center" vertical="center"/>
    </xf>
    <xf numFmtId="0" fontId="5" fillId="0" borderId="7"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Alignment="1">
      <alignment horizontal="justify" vertical="center"/>
    </xf>
    <xf numFmtId="0" fontId="5" fillId="0" borderId="9" xfId="0" applyFont="1" applyBorder="1" applyAlignment="1">
      <alignment horizontal="justify" vertical="center"/>
    </xf>
    <xf numFmtId="0" fontId="3" fillId="0" borderId="9" xfId="0" applyFont="1" applyBorder="1" applyAlignment="1">
      <alignment horizontal="justify" vertical="center"/>
    </xf>
    <xf numFmtId="0" fontId="3" fillId="0" borderId="9" xfId="0" applyFont="1" applyBorder="1" applyAlignment="1">
      <alignment horizontal="left" vertical="center"/>
    </xf>
    <xf numFmtId="0" fontId="5" fillId="0" borderId="2" xfId="0" applyFont="1" applyBorder="1" applyAlignment="1">
      <alignment horizontal="justify" vertical="center"/>
    </xf>
    <xf numFmtId="0" fontId="3" fillId="0" borderId="0" xfId="0" applyFont="1" applyAlignment="1">
      <alignment horizontal="justify" vertical="center"/>
    </xf>
    <xf numFmtId="0" fontId="5" fillId="0" borderId="4" xfId="0" applyFont="1" applyBorder="1" applyAlignment="1">
      <alignment horizontal="justify" vertical="center"/>
    </xf>
    <xf numFmtId="0" fontId="4" fillId="0" borderId="7" xfId="0" applyFont="1" applyBorder="1" applyAlignment="1">
      <alignment horizontal="justify" vertical="center" wrapText="1"/>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3" borderId="10" xfId="0" applyFont="1" applyFill="1" applyBorder="1" applyAlignment="1">
      <alignment horizontal="justify" vertical="center"/>
    </xf>
    <xf numFmtId="0" fontId="3" fillId="3" borderId="11" xfId="0" applyFont="1" applyFill="1" applyBorder="1" applyAlignment="1">
      <alignment horizontal="center" vertical="center"/>
    </xf>
    <xf numFmtId="0" fontId="5" fillId="0" borderId="13" xfId="0" applyFont="1" applyBorder="1" applyAlignment="1">
      <alignment horizontal="justify" vertical="center"/>
    </xf>
    <xf numFmtId="10" fontId="4" fillId="0" borderId="7" xfId="0" applyNumberFormat="1" applyFont="1" applyBorder="1" applyAlignment="1">
      <alignment horizontal="center" vertical="center"/>
    </xf>
    <xf numFmtId="0" fontId="3" fillId="3" borderId="13" xfId="0" applyFont="1" applyFill="1" applyBorder="1" applyAlignment="1">
      <alignment horizontal="justify" vertical="center"/>
    </xf>
    <xf numFmtId="9" fontId="4" fillId="0" borderId="7" xfId="0" applyNumberFormat="1" applyFont="1" applyBorder="1" applyAlignment="1">
      <alignment horizontal="center" vertical="center"/>
    </xf>
    <xf numFmtId="0" fontId="3" fillId="3" borderId="15" xfId="0" applyFont="1" applyFill="1" applyBorder="1" applyAlignment="1">
      <alignment horizontal="justify" vertical="center"/>
    </xf>
    <xf numFmtId="0" fontId="3" fillId="3" borderId="16" xfId="0" applyFont="1" applyFill="1" applyBorder="1" applyAlignment="1">
      <alignment horizontal="center" vertical="center"/>
    </xf>
    <xf numFmtId="0" fontId="5" fillId="2" borderId="7" xfId="0" applyFont="1" applyFill="1" applyBorder="1" applyAlignment="1">
      <alignment horizontal="justify" vertical="center" wrapText="1"/>
    </xf>
    <xf numFmtId="0" fontId="4"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justify" vertical="center" wrapText="1"/>
    </xf>
    <xf numFmtId="0" fontId="5" fillId="2" borderId="18" xfId="0" applyFont="1" applyFill="1" applyBorder="1" applyAlignment="1">
      <alignment horizontal="justify" vertical="center" wrapText="1"/>
    </xf>
    <xf numFmtId="0" fontId="5" fillId="0" borderId="19" xfId="0" applyFont="1" applyBorder="1" applyAlignment="1">
      <alignment horizontal="justify" vertical="center"/>
    </xf>
    <xf numFmtId="0" fontId="4" fillId="0" borderId="20" xfId="0" applyFont="1" applyBorder="1" applyAlignment="1">
      <alignment horizontal="justify" vertical="center"/>
    </xf>
    <xf numFmtId="0" fontId="5" fillId="0" borderId="21" xfId="0" applyFont="1" applyBorder="1" applyAlignment="1">
      <alignment horizontal="justify" vertical="center"/>
    </xf>
    <xf numFmtId="0" fontId="4" fillId="0" borderId="22" xfId="0" applyFont="1" applyBorder="1" applyAlignment="1">
      <alignment horizontal="center" vertical="center"/>
    </xf>
    <xf numFmtId="0" fontId="3" fillId="3" borderId="4" xfId="0" applyFont="1" applyFill="1" applyBorder="1" applyAlignment="1">
      <alignment horizontal="left" vertical="center"/>
    </xf>
    <xf numFmtId="0" fontId="3" fillId="3" borderId="24" xfId="0" applyFont="1" applyFill="1" applyBorder="1" applyAlignment="1">
      <alignment horizontal="left"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6" xfId="0" applyFont="1" applyFill="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43" fontId="3" fillId="0" borderId="2" xfId="1" applyFont="1" applyBorder="1" applyAlignment="1">
      <alignment horizontal="center" vertical="center"/>
    </xf>
    <xf numFmtId="43" fontId="3" fillId="3" borderId="4" xfId="1" applyFont="1" applyFill="1" applyBorder="1" applyAlignment="1">
      <alignment horizontal="center" vertical="center"/>
    </xf>
    <xf numFmtId="43" fontId="5" fillId="0" borderId="5" xfId="1" applyFont="1" applyBorder="1" applyAlignment="1">
      <alignment horizontal="center" vertical="center" wrapText="1"/>
    </xf>
    <xf numFmtId="43" fontId="5" fillId="0" borderId="7" xfId="1" applyFont="1" applyBorder="1" applyAlignment="1">
      <alignment horizontal="center" vertical="center" wrapText="1"/>
    </xf>
    <xf numFmtId="43" fontId="3" fillId="3" borderId="5" xfId="1" applyFont="1" applyFill="1" applyBorder="1" applyAlignment="1">
      <alignment horizontal="center" vertical="center"/>
    </xf>
    <xf numFmtId="43" fontId="5" fillId="0" borderId="6" xfId="1" applyFont="1" applyBorder="1" applyAlignment="1">
      <alignment horizontal="center" vertical="center" wrapText="1"/>
    </xf>
    <xf numFmtId="43" fontId="3" fillId="3" borderId="9" xfId="1" applyFont="1" applyFill="1" applyBorder="1" applyAlignment="1">
      <alignment horizontal="center" vertical="center"/>
    </xf>
    <xf numFmtId="43" fontId="5" fillId="0" borderId="4" xfId="1" applyFont="1" applyBorder="1" applyAlignment="1">
      <alignment horizontal="center" vertical="center" wrapText="1"/>
    </xf>
    <xf numFmtId="43" fontId="3" fillId="0" borderId="4" xfId="1" applyFont="1" applyBorder="1" applyAlignment="1">
      <alignment horizontal="center" vertical="center" wrapText="1"/>
    </xf>
    <xf numFmtId="43" fontId="3" fillId="0" borderId="5" xfId="1" applyFont="1" applyBorder="1" applyAlignment="1">
      <alignment horizontal="center" vertical="center" wrapText="1"/>
    </xf>
    <xf numFmtId="43" fontId="3" fillId="3" borderId="0" xfId="1" applyFont="1" applyFill="1" applyAlignment="1">
      <alignment horizontal="center" vertical="center"/>
    </xf>
    <xf numFmtId="43" fontId="3" fillId="3" borderId="11" xfId="1" applyFont="1" applyFill="1" applyBorder="1" applyAlignment="1">
      <alignment horizontal="center" vertical="center"/>
    </xf>
    <xf numFmtId="43" fontId="4" fillId="0" borderId="7" xfId="1" applyFont="1" applyBorder="1" applyAlignment="1">
      <alignment horizontal="center" vertical="center"/>
    </xf>
    <xf numFmtId="43" fontId="3" fillId="3" borderId="7" xfId="1" applyFont="1" applyFill="1" applyBorder="1" applyAlignment="1">
      <alignment horizontal="center" vertical="center"/>
    </xf>
    <xf numFmtId="43" fontId="3" fillId="3" borderId="16" xfId="1" applyFont="1" applyFill="1" applyBorder="1" applyAlignment="1">
      <alignment horizontal="center" vertical="center"/>
    </xf>
    <xf numFmtId="43" fontId="5" fillId="2" borderId="7" xfId="1" applyFont="1" applyFill="1" applyBorder="1" applyAlignment="1">
      <alignment horizontal="center" vertical="center" wrapText="1"/>
    </xf>
    <xf numFmtId="43" fontId="5" fillId="2" borderId="23" xfId="1" applyFont="1" applyFill="1" applyBorder="1" applyAlignment="1">
      <alignment horizontal="center" vertical="center" wrapText="1"/>
    </xf>
    <xf numFmtId="43" fontId="5" fillId="2" borderId="18" xfId="1" applyFont="1" applyFill="1" applyBorder="1" applyAlignment="1">
      <alignment horizontal="center" vertical="center" wrapText="1"/>
    </xf>
    <xf numFmtId="43" fontId="5" fillId="2" borderId="6" xfId="1" applyFont="1" applyFill="1" applyBorder="1" applyAlignment="1">
      <alignment horizontal="center" vertical="center" wrapText="1"/>
    </xf>
    <xf numFmtId="43" fontId="2" fillId="0" borderId="20" xfId="1" applyFont="1" applyBorder="1"/>
    <xf numFmtId="43" fontId="4" fillId="0" borderId="22" xfId="1" applyFont="1" applyBorder="1" applyAlignment="1">
      <alignment horizontal="center" vertical="center"/>
    </xf>
    <xf numFmtId="43" fontId="3" fillId="3" borderId="22" xfId="1" applyFont="1" applyFill="1" applyBorder="1" applyAlignment="1">
      <alignment horizontal="center" vertical="center"/>
    </xf>
    <xf numFmtId="43" fontId="3" fillId="3" borderId="2" xfId="1" applyFont="1" applyFill="1" applyBorder="1" applyAlignment="1">
      <alignment horizontal="center" vertical="center"/>
    </xf>
    <xf numFmtId="43" fontId="5" fillId="0" borderId="5" xfId="1" applyFont="1" applyBorder="1" applyAlignment="1">
      <alignment horizontal="left" vertical="center" wrapText="1"/>
    </xf>
    <xf numFmtId="43" fontId="5" fillId="0" borderId="7" xfId="1" applyFont="1" applyBorder="1" applyAlignment="1">
      <alignment horizontal="right" vertical="center" wrapText="1"/>
    </xf>
    <xf numFmtId="43" fontId="3" fillId="0" borderId="7" xfId="1" applyFont="1" applyBorder="1" applyAlignment="1">
      <alignment horizontal="right" vertical="center" wrapText="1"/>
    </xf>
    <xf numFmtId="43" fontId="3" fillId="0" borderId="5" xfId="1" applyFont="1" applyBorder="1" applyAlignment="1">
      <alignment horizontal="left" vertical="center" wrapText="1"/>
    </xf>
    <xf numFmtId="43" fontId="5" fillId="2" borderId="7" xfId="1" applyFont="1" applyFill="1" applyBorder="1" applyAlignment="1">
      <alignment horizontal="right" vertical="center" wrapText="1"/>
    </xf>
    <xf numFmtId="43" fontId="5" fillId="2" borderId="23" xfId="1" applyFont="1" applyFill="1" applyBorder="1" applyAlignment="1">
      <alignment horizontal="right" vertical="center" wrapText="1"/>
    </xf>
    <xf numFmtId="43" fontId="5" fillId="2" borderId="18" xfId="1" applyFont="1" applyFill="1" applyBorder="1" applyAlignment="1">
      <alignment horizontal="right" vertical="center" wrapText="1"/>
    </xf>
    <xf numFmtId="43" fontId="5" fillId="2" borderId="6" xfId="1" applyFont="1" applyFill="1" applyBorder="1" applyAlignment="1">
      <alignment horizontal="right" vertical="center" wrapText="1"/>
    </xf>
    <xf numFmtId="43" fontId="3" fillId="0" borderId="7" xfId="1" applyFont="1" applyBorder="1" applyAlignment="1">
      <alignment horizontal="left" vertical="center" wrapText="1"/>
    </xf>
    <xf numFmtId="43" fontId="7" fillId="0" borderId="6" xfId="1" applyFont="1" applyBorder="1" applyAlignment="1">
      <alignment horizontal="center" vertical="center"/>
    </xf>
    <xf numFmtId="43" fontId="7" fillId="0" borderId="5" xfId="1" applyFont="1" applyBorder="1" applyAlignment="1">
      <alignment horizontal="center" vertical="center"/>
    </xf>
    <xf numFmtId="43" fontId="7" fillId="0" borderId="6" xfId="1" applyFont="1" applyBorder="1" applyAlignment="1">
      <alignment horizontal="right" vertical="center"/>
    </xf>
    <xf numFmtId="43" fontId="3" fillId="3" borderId="12" xfId="1" applyFont="1" applyFill="1" applyBorder="1" applyAlignment="1">
      <alignment horizontal="center" vertical="center"/>
    </xf>
    <xf numFmtId="43" fontId="4" fillId="0" borderId="14" xfId="1" applyFont="1" applyBorder="1" applyAlignment="1">
      <alignment horizontal="center" vertical="center"/>
    </xf>
    <xf numFmtId="43" fontId="3" fillId="3" borderId="14" xfId="1" applyFont="1" applyFill="1" applyBorder="1" applyAlignment="1">
      <alignment horizontal="center" vertical="center"/>
    </xf>
    <xf numFmtId="43" fontId="3" fillId="3" borderId="17" xfId="1" applyFont="1" applyFill="1" applyBorder="1" applyAlignment="1">
      <alignment horizontal="center" vertical="center"/>
    </xf>
    <xf numFmtId="43" fontId="4" fillId="0" borderId="12" xfId="1" applyFont="1" applyBorder="1" applyAlignment="1">
      <alignment horizontal="center" vertical="center"/>
    </xf>
    <xf numFmtId="43" fontId="4" fillId="0" borderId="17" xfId="1" applyFont="1" applyBorder="1" applyAlignment="1">
      <alignment horizontal="center" vertical="center"/>
    </xf>
    <xf numFmtId="43" fontId="3" fillId="0" borderId="7" xfId="1" applyFont="1" applyFill="1" applyBorder="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4"/>
  <sheetViews>
    <sheetView tabSelected="1" zoomScale="160" zoomScaleNormal="160" workbookViewId="0">
      <selection activeCell="J5" sqref="J5"/>
    </sheetView>
  </sheetViews>
  <sheetFormatPr baseColWidth="10" defaultRowHeight="15" x14ac:dyDescent="0.25"/>
  <cols>
    <col min="1" max="1" width="9.7109375" bestFit="1" customWidth="1"/>
    <col min="2" max="2" width="44.140625" bestFit="1" customWidth="1"/>
    <col min="3" max="3" width="6.42578125" bestFit="1" customWidth="1"/>
    <col min="4" max="4" width="9" style="5" bestFit="1" customWidth="1"/>
    <col min="5" max="5" width="15.28515625" style="5" bestFit="1" customWidth="1"/>
    <col min="6" max="6" width="6.140625" style="5" bestFit="1" customWidth="1"/>
    <col min="8" max="8" width="6.140625" bestFit="1" customWidth="1"/>
  </cols>
  <sheetData>
    <row r="1" spans="1:6" ht="15.75" thickBot="1" x14ac:dyDescent="0.3">
      <c r="A1" s="9" t="s">
        <v>0</v>
      </c>
      <c r="B1" s="10" t="s">
        <v>1</v>
      </c>
      <c r="C1" s="10" t="s">
        <v>2</v>
      </c>
      <c r="D1" s="81" t="s">
        <v>927</v>
      </c>
      <c r="E1" s="81" t="s">
        <v>3</v>
      </c>
      <c r="F1" s="81" t="s">
        <v>4</v>
      </c>
    </row>
    <row r="2" spans="1:6" ht="15.75" thickBot="1" x14ac:dyDescent="0.3">
      <c r="A2" s="2"/>
      <c r="B2" s="2"/>
      <c r="C2" s="2"/>
      <c r="D2" s="6"/>
      <c r="E2" s="6"/>
      <c r="F2" s="6"/>
    </row>
    <row r="3" spans="1:6" ht="15.75" thickBot="1" x14ac:dyDescent="0.3">
      <c r="A3" s="11" t="s">
        <v>5</v>
      </c>
      <c r="B3" s="12" t="s">
        <v>6</v>
      </c>
      <c r="C3" s="13"/>
      <c r="D3" s="82"/>
      <c r="E3" s="82"/>
      <c r="F3" s="103"/>
    </row>
    <row r="4" spans="1:6" ht="15.75" thickBot="1" x14ac:dyDescent="0.3">
      <c r="A4" s="14">
        <v>1.1000000000000001</v>
      </c>
      <c r="B4" s="15" t="s">
        <v>6</v>
      </c>
      <c r="C4" s="16"/>
      <c r="D4" s="83"/>
      <c r="E4" s="104"/>
      <c r="F4" s="104"/>
    </row>
    <row r="5" spans="1:6" ht="51.75" thickBot="1" x14ac:dyDescent="0.3">
      <c r="A5" s="17" t="s">
        <v>7</v>
      </c>
      <c r="B5" s="18" t="s">
        <v>8</v>
      </c>
      <c r="C5" s="19" t="s">
        <v>928</v>
      </c>
      <c r="D5" s="84">
        <v>100</v>
      </c>
      <c r="E5" s="105"/>
      <c r="F5" s="105"/>
    </row>
    <row r="6" spans="1:6" ht="77.25" thickBot="1" x14ac:dyDescent="0.3">
      <c r="A6" s="17" t="s">
        <v>9</v>
      </c>
      <c r="B6" s="18" t="s">
        <v>10</v>
      </c>
      <c r="C6" s="19" t="s">
        <v>11</v>
      </c>
      <c r="D6" s="84">
        <v>212.38</v>
      </c>
      <c r="E6" s="105"/>
      <c r="F6" s="105"/>
    </row>
    <row r="7" spans="1:6" ht="39" thickBot="1" x14ac:dyDescent="0.3">
      <c r="A7" s="17" t="s">
        <v>12</v>
      </c>
      <c r="B7" s="18" t="s">
        <v>13</v>
      </c>
      <c r="C7" s="19" t="s">
        <v>14</v>
      </c>
      <c r="D7" s="84">
        <v>1</v>
      </c>
      <c r="E7" s="105"/>
      <c r="F7" s="105"/>
    </row>
    <row r="8" spans="1:6" ht="26.25" thickBot="1" x14ac:dyDescent="0.3">
      <c r="A8" s="14">
        <v>1.2</v>
      </c>
      <c r="B8" s="15" t="s">
        <v>15</v>
      </c>
      <c r="C8" s="16"/>
      <c r="D8" s="83">
        <v>0</v>
      </c>
      <c r="E8" s="105"/>
      <c r="F8" s="105"/>
    </row>
    <row r="9" spans="1:6" ht="26.25" thickBot="1" x14ac:dyDescent="0.3">
      <c r="A9" s="17" t="s">
        <v>16</v>
      </c>
      <c r="B9" s="18" t="s">
        <v>929</v>
      </c>
      <c r="C9" s="19" t="s">
        <v>11</v>
      </c>
      <c r="D9" s="84">
        <v>50</v>
      </c>
      <c r="E9" s="105"/>
      <c r="F9" s="105"/>
    </row>
    <row r="10" spans="1:6" ht="26.25" thickBot="1" x14ac:dyDescent="0.3">
      <c r="A10" s="17" t="s">
        <v>17</v>
      </c>
      <c r="B10" s="18" t="s">
        <v>18</v>
      </c>
      <c r="C10" s="19" t="s">
        <v>11</v>
      </c>
      <c r="D10" s="84">
        <v>50</v>
      </c>
      <c r="E10" s="105"/>
      <c r="F10" s="105"/>
    </row>
    <row r="11" spans="1:6" ht="15.75" thickBot="1" x14ac:dyDescent="0.3">
      <c r="A11" s="14">
        <v>1.3</v>
      </c>
      <c r="B11" s="15" t="s">
        <v>19</v>
      </c>
      <c r="C11" s="16"/>
      <c r="D11" s="83">
        <v>0</v>
      </c>
      <c r="E11" s="105"/>
      <c r="F11" s="105"/>
    </row>
    <row r="12" spans="1:6" ht="26.25" thickBot="1" x14ac:dyDescent="0.3">
      <c r="A12" s="17" t="s">
        <v>20</v>
      </c>
      <c r="B12" s="18" t="s">
        <v>21</v>
      </c>
      <c r="C12" s="19" t="s">
        <v>928</v>
      </c>
      <c r="D12" s="84">
        <v>1510.81</v>
      </c>
      <c r="E12" s="105"/>
      <c r="F12" s="105"/>
    </row>
    <row r="13" spans="1:6" ht="15.75" thickBot="1" x14ac:dyDescent="0.3">
      <c r="A13" s="2"/>
      <c r="B13" s="2"/>
      <c r="C13" s="2"/>
      <c r="D13" s="7">
        <v>0</v>
      </c>
      <c r="E13" s="113" t="s">
        <v>22</v>
      </c>
      <c r="F13" s="106">
        <f>SUM(F5:F12)</f>
        <v>0</v>
      </c>
    </row>
    <row r="14" spans="1:6" ht="15.75" thickBot="1" x14ac:dyDescent="0.3">
      <c r="A14" s="20"/>
      <c r="B14" s="21"/>
      <c r="C14" s="16"/>
      <c r="D14" s="83">
        <v>0</v>
      </c>
      <c r="E14" s="6"/>
      <c r="F14" s="107"/>
    </row>
    <row r="15" spans="1:6" ht="15.75" thickBot="1" x14ac:dyDescent="0.3">
      <c r="A15" s="23" t="s">
        <v>23</v>
      </c>
      <c r="B15" s="24" t="s">
        <v>24</v>
      </c>
      <c r="C15" s="25"/>
      <c r="D15" s="85">
        <v>0</v>
      </c>
      <c r="E15" s="82"/>
      <c r="F15" s="94"/>
    </row>
    <row r="16" spans="1:6" ht="15.75" thickBot="1" x14ac:dyDescent="0.3">
      <c r="A16" s="14">
        <v>2.1</v>
      </c>
      <c r="B16" s="15" t="s">
        <v>25</v>
      </c>
      <c r="C16" s="16"/>
      <c r="D16" s="83">
        <v>0</v>
      </c>
      <c r="E16" s="104"/>
      <c r="F16" s="104"/>
    </row>
    <row r="17" spans="1:6" ht="64.5" thickBot="1" x14ac:dyDescent="0.3">
      <c r="A17" s="17" t="s">
        <v>26</v>
      </c>
      <c r="B17" s="18" t="s">
        <v>27</v>
      </c>
      <c r="C17" s="19" t="s">
        <v>930</v>
      </c>
      <c r="D17" s="84">
        <v>321.38</v>
      </c>
      <c r="E17" s="105"/>
      <c r="F17" s="105">
        <f t="shared" ref="F17:F24" si="0">+E17*D17</f>
        <v>0</v>
      </c>
    </row>
    <row r="18" spans="1:6" ht="64.5" thickBot="1" x14ac:dyDescent="0.3">
      <c r="A18" s="17" t="s">
        <v>28</v>
      </c>
      <c r="B18" s="18" t="s">
        <v>29</v>
      </c>
      <c r="C18" s="19" t="s">
        <v>930</v>
      </c>
      <c r="D18" s="84">
        <v>470.5</v>
      </c>
      <c r="E18" s="105"/>
      <c r="F18" s="105">
        <f t="shared" si="0"/>
        <v>0</v>
      </c>
    </row>
    <row r="19" spans="1:6" ht="15.75" thickBot="1" x14ac:dyDescent="0.3">
      <c r="A19" s="14">
        <v>2.2000000000000002</v>
      </c>
      <c r="B19" s="15" t="s">
        <v>30</v>
      </c>
      <c r="C19" s="16"/>
      <c r="D19" s="83">
        <v>0</v>
      </c>
      <c r="E19" s="105"/>
      <c r="F19" s="105">
        <f t="shared" si="0"/>
        <v>0</v>
      </c>
    </row>
    <row r="20" spans="1:6" ht="51.75" thickBot="1" x14ac:dyDescent="0.3">
      <c r="A20" s="17" t="s">
        <v>31</v>
      </c>
      <c r="B20" s="18" t="s">
        <v>32</v>
      </c>
      <c r="C20" s="19" t="s">
        <v>930</v>
      </c>
      <c r="D20" s="84">
        <v>1341.49</v>
      </c>
      <c r="E20" s="105"/>
      <c r="F20" s="105">
        <f t="shared" si="0"/>
        <v>0</v>
      </c>
    </row>
    <row r="21" spans="1:6" ht="166.5" thickBot="1" x14ac:dyDescent="0.3">
      <c r="A21" s="17" t="s">
        <v>33</v>
      </c>
      <c r="B21" s="18" t="s">
        <v>34</v>
      </c>
      <c r="C21" s="19" t="s">
        <v>930</v>
      </c>
      <c r="D21" s="84">
        <v>433.01</v>
      </c>
      <c r="E21" s="105"/>
      <c r="F21" s="105">
        <f t="shared" si="0"/>
        <v>0</v>
      </c>
    </row>
    <row r="22" spans="1:6" ht="51.75" thickBot="1" x14ac:dyDescent="0.3">
      <c r="A22" s="17" t="s">
        <v>35</v>
      </c>
      <c r="B22" s="18" t="s">
        <v>378</v>
      </c>
      <c r="C22" s="19" t="s">
        <v>930</v>
      </c>
      <c r="D22" s="84">
        <v>14.55</v>
      </c>
      <c r="E22" s="105"/>
      <c r="F22" s="105">
        <f t="shared" si="0"/>
        <v>0</v>
      </c>
    </row>
    <row r="23" spans="1:6" ht="15.75" thickBot="1" x14ac:dyDescent="0.3">
      <c r="A23" s="14">
        <v>2.2999999999999998</v>
      </c>
      <c r="B23" s="15" t="s">
        <v>36</v>
      </c>
      <c r="C23" s="16"/>
      <c r="D23" s="83">
        <v>0</v>
      </c>
      <c r="E23" s="105"/>
      <c r="F23" s="105">
        <f t="shared" si="0"/>
        <v>0</v>
      </c>
    </row>
    <row r="24" spans="1:6" ht="51.75" thickBot="1" x14ac:dyDescent="0.3">
      <c r="A24" s="17" t="s">
        <v>37</v>
      </c>
      <c r="B24" s="18" t="s">
        <v>38</v>
      </c>
      <c r="C24" s="19" t="s">
        <v>930</v>
      </c>
      <c r="D24" s="84">
        <v>363.53</v>
      </c>
      <c r="E24" s="105"/>
      <c r="F24" s="105">
        <f t="shared" si="0"/>
        <v>0</v>
      </c>
    </row>
    <row r="25" spans="1:6" ht="15.75" thickBot="1" x14ac:dyDescent="0.3">
      <c r="A25" s="2"/>
      <c r="B25" s="2"/>
      <c r="C25" s="2"/>
      <c r="D25" s="7">
        <v>0</v>
      </c>
      <c r="E25" s="113" t="s">
        <v>39</v>
      </c>
      <c r="F25" s="106">
        <f>SUM(F17:F24)</f>
        <v>0</v>
      </c>
    </row>
    <row r="26" spans="1:6" ht="15.75" thickBot="1" x14ac:dyDescent="0.3">
      <c r="A26" s="20"/>
      <c r="B26" s="21"/>
      <c r="C26" s="16"/>
      <c r="D26" s="83">
        <v>0</v>
      </c>
      <c r="E26" s="114"/>
      <c r="F26" s="107"/>
    </row>
    <row r="27" spans="1:6" ht="15.75" thickBot="1" x14ac:dyDescent="0.3">
      <c r="A27" s="23" t="s">
        <v>40</v>
      </c>
      <c r="B27" s="24" t="s">
        <v>41</v>
      </c>
      <c r="C27" s="25"/>
      <c r="D27" s="85">
        <v>0</v>
      </c>
      <c r="E27" s="85"/>
      <c r="F27" s="94"/>
    </row>
    <row r="28" spans="1:6" ht="15.75" thickBot="1" x14ac:dyDescent="0.3">
      <c r="A28" s="14">
        <v>3.1</v>
      </c>
      <c r="B28" s="15" t="s">
        <v>42</v>
      </c>
      <c r="C28" s="16"/>
      <c r="D28" s="83">
        <v>0</v>
      </c>
      <c r="E28" s="104"/>
      <c r="F28" s="104"/>
    </row>
    <row r="29" spans="1:6" ht="51.75" thickBot="1" x14ac:dyDescent="0.3">
      <c r="A29" s="17" t="s">
        <v>43</v>
      </c>
      <c r="B29" s="18" t="s">
        <v>44</v>
      </c>
      <c r="C29" s="19" t="s">
        <v>45</v>
      </c>
      <c r="D29" s="84">
        <v>2928.37</v>
      </c>
      <c r="E29" s="105"/>
      <c r="F29" s="105">
        <f t="shared" ref="F29:F38" si="1">+E29*D29</f>
        <v>0</v>
      </c>
    </row>
    <row r="30" spans="1:6" ht="39" thickBot="1" x14ac:dyDescent="0.3">
      <c r="A30" s="17" t="s">
        <v>46</v>
      </c>
      <c r="B30" s="18" t="s">
        <v>47</v>
      </c>
      <c r="C30" s="19" t="s">
        <v>48</v>
      </c>
      <c r="D30" s="84">
        <v>124.25</v>
      </c>
      <c r="E30" s="105"/>
      <c r="F30" s="105">
        <f t="shared" si="1"/>
        <v>0</v>
      </c>
    </row>
    <row r="31" spans="1:6" ht="26.25" thickBot="1" x14ac:dyDescent="0.3">
      <c r="A31" s="17" t="s">
        <v>49</v>
      </c>
      <c r="B31" s="18" t="s">
        <v>50</v>
      </c>
      <c r="C31" s="19" t="s">
        <v>928</v>
      </c>
      <c r="D31" s="84">
        <v>186.48</v>
      </c>
      <c r="E31" s="105"/>
      <c r="F31" s="105">
        <f t="shared" si="1"/>
        <v>0</v>
      </c>
    </row>
    <row r="32" spans="1:6" ht="39" thickBot="1" x14ac:dyDescent="0.3">
      <c r="A32" s="17" t="s">
        <v>51</v>
      </c>
      <c r="B32" s="18" t="s">
        <v>52</v>
      </c>
      <c r="C32" s="19" t="s">
        <v>930</v>
      </c>
      <c r="D32" s="84">
        <v>29.1</v>
      </c>
      <c r="E32" s="105"/>
      <c r="F32" s="105">
        <f t="shared" si="1"/>
        <v>0</v>
      </c>
    </row>
    <row r="33" spans="1:6" ht="51.75" thickBot="1" x14ac:dyDescent="0.3">
      <c r="A33" s="17" t="s">
        <v>53</v>
      </c>
      <c r="B33" s="18" t="s">
        <v>54</v>
      </c>
      <c r="C33" s="19" t="s">
        <v>45</v>
      </c>
      <c r="D33" s="84">
        <v>4249.3500000000004</v>
      </c>
      <c r="E33" s="105"/>
      <c r="F33" s="105">
        <f t="shared" si="1"/>
        <v>0</v>
      </c>
    </row>
    <row r="34" spans="1:6" ht="39" thickBot="1" x14ac:dyDescent="0.3">
      <c r="A34" s="17" t="s">
        <v>55</v>
      </c>
      <c r="B34" s="18" t="s">
        <v>56</v>
      </c>
      <c r="C34" s="19" t="s">
        <v>928</v>
      </c>
      <c r="D34" s="84">
        <v>770.62</v>
      </c>
      <c r="E34" s="105"/>
      <c r="F34" s="105">
        <f t="shared" si="1"/>
        <v>0</v>
      </c>
    </row>
    <row r="35" spans="1:6" ht="39" thickBot="1" x14ac:dyDescent="0.3">
      <c r="A35" s="17" t="s">
        <v>57</v>
      </c>
      <c r="B35" s="18" t="s">
        <v>58</v>
      </c>
      <c r="C35" s="19" t="s">
        <v>930</v>
      </c>
      <c r="D35" s="84">
        <v>9.93</v>
      </c>
      <c r="E35" s="105"/>
      <c r="F35" s="105">
        <f t="shared" si="1"/>
        <v>0</v>
      </c>
    </row>
    <row r="36" spans="1:6" ht="51.75" thickBot="1" x14ac:dyDescent="0.3">
      <c r="A36" s="17" t="s">
        <v>59</v>
      </c>
      <c r="B36" s="18" t="s">
        <v>60</v>
      </c>
      <c r="C36" s="19" t="s">
        <v>928</v>
      </c>
      <c r="D36" s="84">
        <v>770.62</v>
      </c>
      <c r="E36" s="105"/>
      <c r="F36" s="105">
        <f t="shared" si="1"/>
        <v>0</v>
      </c>
    </row>
    <row r="37" spans="1:6" ht="26.25" thickBot="1" x14ac:dyDescent="0.3">
      <c r="A37" s="17" t="s">
        <v>61</v>
      </c>
      <c r="B37" s="18" t="s">
        <v>62</v>
      </c>
      <c r="C37" s="19" t="s">
        <v>11</v>
      </c>
      <c r="D37" s="84">
        <v>165.93</v>
      </c>
      <c r="E37" s="105"/>
      <c r="F37" s="105">
        <f t="shared" si="1"/>
        <v>0</v>
      </c>
    </row>
    <row r="38" spans="1:6" ht="26.25" thickBot="1" x14ac:dyDescent="0.3">
      <c r="A38" s="17" t="s">
        <v>63</v>
      </c>
      <c r="B38" s="18" t="s">
        <v>64</v>
      </c>
      <c r="C38" s="19" t="s">
        <v>14</v>
      </c>
      <c r="D38" s="84">
        <v>6</v>
      </c>
      <c r="E38" s="105"/>
      <c r="F38" s="105">
        <f t="shared" si="1"/>
        <v>0</v>
      </c>
    </row>
    <row r="39" spans="1:6" ht="15.75" thickBot="1" x14ac:dyDescent="0.3">
      <c r="A39" s="2"/>
      <c r="B39" s="2"/>
      <c r="C39" s="2"/>
      <c r="D39" s="7">
        <v>0</v>
      </c>
      <c r="E39" s="113" t="s">
        <v>65</v>
      </c>
      <c r="F39" s="106">
        <f>SUM(F29:F38)</f>
        <v>0</v>
      </c>
    </row>
    <row r="40" spans="1:6" ht="15.75" thickBot="1" x14ac:dyDescent="0.3">
      <c r="A40" s="20"/>
      <c r="B40" s="21"/>
      <c r="C40" s="16"/>
      <c r="D40" s="83">
        <v>0</v>
      </c>
      <c r="E40" s="114"/>
      <c r="F40" s="107"/>
    </row>
    <row r="41" spans="1:6" ht="15.75" thickBot="1" x14ac:dyDescent="0.3">
      <c r="A41" s="23" t="s">
        <v>66</v>
      </c>
      <c r="B41" s="24" t="s">
        <v>67</v>
      </c>
      <c r="C41" s="25"/>
      <c r="D41" s="85">
        <v>0</v>
      </c>
      <c r="E41" s="85"/>
      <c r="F41" s="94"/>
    </row>
    <row r="42" spans="1:6" ht="15.75" thickBot="1" x14ac:dyDescent="0.3">
      <c r="A42" s="14">
        <v>4.0999999999999996</v>
      </c>
      <c r="B42" s="15" t="s">
        <v>68</v>
      </c>
      <c r="C42" s="16"/>
      <c r="D42" s="83">
        <v>0</v>
      </c>
      <c r="E42" s="104"/>
      <c r="F42" s="104"/>
    </row>
    <row r="43" spans="1:6" ht="39" thickBot="1" x14ac:dyDescent="0.3">
      <c r="A43" s="17" t="s">
        <v>69</v>
      </c>
      <c r="B43" s="18" t="s">
        <v>70</v>
      </c>
      <c r="C43" s="19" t="s">
        <v>930</v>
      </c>
      <c r="D43" s="84">
        <v>23.44</v>
      </c>
      <c r="E43" s="105"/>
      <c r="F43" s="105">
        <f t="shared" ref="F43:F58" si="2">+E43*D43</f>
        <v>0</v>
      </c>
    </row>
    <row r="44" spans="1:6" ht="15.75" thickBot="1" x14ac:dyDescent="0.3">
      <c r="A44" s="14">
        <v>4.2</v>
      </c>
      <c r="B44" s="15" t="s">
        <v>71</v>
      </c>
      <c r="C44" s="16"/>
      <c r="D44" s="83">
        <v>0</v>
      </c>
      <c r="E44" s="105"/>
      <c r="F44" s="105">
        <f t="shared" si="2"/>
        <v>0</v>
      </c>
    </row>
    <row r="45" spans="1:6" ht="51.75" thickBot="1" x14ac:dyDescent="0.3">
      <c r="A45" s="17" t="s">
        <v>72</v>
      </c>
      <c r="B45" s="18" t="s">
        <v>73</v>
      </c>
      <c r="C45" s="19" t="s">
        <v>930</v>
      </c>
      <c r="D45" s="84">
        <v>1.32</v>
      </c>
      <c r="E45" s="105"/>
      <c r="F45" s="105">
        <f t="shared" si="2"/>
        <v>0</v>
      </c>
    </row>
    <row r="46" spans="1:6" ht="15.75" thickBot="1" x14ac:dyDescent="0.3">
      <c r="A46" s="14">
        <v>4.3</v>
      </c>
      <c r="B46" s="15" t="s">
        <v>74</v>
      </c>
      <c r="C46" s="16"/>
      <c r="D46" s="83">
        <v>0</v>
      </c>
      <c r="E46" s="105"/>
      <c r="F46" s="105">
        <f t="shared" si="2"/>
        <v>0</v>
      </c>
    </row>
    <row r="47" spans="1:6" ht="51.75" thickBot="1" x14ac:dyDescent="0.3">
      <c r="A47" s="17" t="s">
        <v>75</v>
      </c>
      <c r="B47" s="18" t="s">
        <v>76</v>
      </c>
      <c r="C47" s="19" t="s">
        <v>928</v>
      </c>
      <c r="D47" s="84">
        <v>315.38</v>
      </c>
      <c r="E47" s="105"/>
      <c r="F47" s="105">
        <f t="shared" si="2"/>
        <v>0</v>
      </c>
    </row>
    <row r="48" spans="1:6" ht="15.75" thickBot="1" x14ac:dyDescent="0.3">
      <c r="A48" s="14">
        <v>4.4000000000000004</v>
      </c>
      <c r="B48" s="15" t="s">
        <v>77</v>
      </c>
      <c r="C48" s="16"/>
      <c r="D48" s="83">
        <v>0</v>
      </c>
      <c r="E48" s="105"/>
      <c r="F48" s="105">
        <f t="shared" si="2"/>
        <v>0</v>
      </c>
    </row>
    <row r="49" spans="1:6" ht="51.75" thickBot="1" x14ac:dyDescent="0.3">
      <c r="A49" s="17" t="s">
        <v>78</v>
      </c>
      <c r="B49" s="18" t="s">
        <v>79</v>
      </c>
      <c r="C49" s="19" t="s">
        <v>930</v>
      </c>
      <c r="D49" s="84">
        <v>56.46</v>
      </c>
      <c r="E49" s="105"/>
      <c r="F49" s="105">
        <f t="shared" si="2"/>
        <v>0</v>
      </c>
    </row>
    <row r="50" spans="1:6" ht="39" thickBot="1" x14ac:dyDescent="0.3">
      <c r="A50" s="17" t="s">
        <v>80</v>
      </c>
      <c r="B50" s="18" t="s">
        <v>81</v>
      </c>
      <c r="C50" s="19" t="s">
        <v>928</v>
      </c>
      <c r="D50" s="84">
        <v>33.049999999999997</v>
      </c>
      <c r="E50" s="105"/>
      <c r="F50" s="105">
        <f t="shared" si="2"/>
        <v>0</v>
      </c>
    </row>
    <row r="51" spans="1:6" ht="39" thickBot="1" x14ac:dyDescent="0.3">
      <c r="A51" s="17" t="s">
        <v>82</v>
      </c>
      <c r="B51" s="18" t="s">
        <v>83</v>
      </c>
      <c r="C51" s="19" t="s">
        <v>930</v>
      </c>
      <c r="D51" s="84">
        <v>0.14000000000000001</v>
      </c>
      <c r="E51" s="105"/>
      <c r="F51" s="105">
        <f t="shared" si="2"/>
        <v>0</v>
      </c>
    </row>
    <row r="52" spans="1:6" ht="115.5" thickBot="1" x14ac:dyDescent="0.3">
      <c r="A52" s="17" t="s">
        <v>84</v>
      </c>
      <c r="B52" s="18" t="s">
        <v>85</v>
      </c>
      <c r="C52" s="19" t="s">
        <v>14</v>
      </c>
      <c r="D52" s="84">
        <v>4</v>
      </c>
      <c r="E52" s="105"/>
      <c r="F52" s="105">
        <f t="shared" si="2"/>
        <v>0</v>
      </c>
    </row>
    <row r="53" spans="1:6" ht="26.25" thickBot="1" x14ac:dyDescent="0.3">
      <c r="A53" s="17" t="s">
        <v>86</v>
      </c>
      <c r="B53" s="18" t="s">
        <v>87</v>
      </c>
      <c r="C53" s="19" t="s">
        <v>11</v>
      </c>
      <c r="D53" s="84">
        <v>487.57</v>
      </c>
      <c r="E53" s="105"/>
      <c r="F53" s="105">
        <f t="shared" si="2"/>
        <v>0</v>
      </c>
    </row>
    <row r="54" spans="1:6" ht="26.25" thickBot="1" x14ac:dyDescent="0.3">
      <c r="A54" s="14">
        <v>4.5</v>
      </c>
      <c r="B54" s="15" t="s">
        <v>88</v>
      </c>
      <c r="C54" s="16"/>
      <c r="D54" s="83">
        <v>0</v>
      </c>
      <c r="E54" s="105"/>
      <c r="F54" s="105">
        <f t="shared" si="2"/>
        <v>0</v>
      </c>
    </row>
    <row r="55" spans="1:6" ht="51.75" thickBot="1" x14ac:dyDescent="0.3">
      <c r="A55" s="17" t="s">
        <v>89</v>
      </c>
      <c r="B55" s="18" t="s">
        <v>44</v>
      </c>
      <c r="C55" s="19" t="s">
        <v>45</v>
      </c>
      <c r="D55" s="84">
        <v>912.67</v>
      </c>
      <c r="E55" s="105"/>
      <c r="F55" s="105">
        <f t="shared" si="2"/>
        <v>0</v>
      </c>
    </row>
    <row r="56" spans="1:6" ht="51.75" thickBot="1" x14ac:dyDescent="0.3">
      <c r="A56" s="17" t="s">
        <v>90</v>
      </c>
      <c r="B56" s="18" t="s">
        <v>54</v>
      </c>
      <c r="C56" s="19" t="s">
        <v>45</v>
      </c>
      <c r="D56" s="84">
        <v>894.6</v>
      </c>
      <c r="E56" s="105"/>
      <c r="F56" s="105">
        <f t="shared" si="2"/>
        <v>0</v>
      </c>
    </row>
    <row r="57" spans="1:6" ht="15.75" thickBot="1" x14ac:dyDescent="0.3">
      <c r="A57" s="14">
        <v>4.5999999999999996</v>
      </c>
      <c r="B57" s="15" t="s">
        <v>91</v>
      </c>
      <c r="C57" s="16"/>
      <c r="D57" s="83">
        <v>0</v>
      </c>
      <c r="E57" s="105"/>
      <c r="F57" s="105">
        <f t="shared" si="2"/>
        <v>0</v>
      </c>
    </row>
    <row r="58" spans="1:6" ht="51.75" thickBot="1" x14ac:dyDescent="0.3">
      <c r="A58" s="17" t="s">
        <v>92</v>
      </c>
      <c r="B58" s="18" t="s">
        <v>93</v>
      </c>
      <c r="C58" s="19" t="s">
        <v>45</v>
      </c>
      <c r="D58" s="84">
        <v>5423.99</v>
      </c>
      <c r="E58" s="105"/>
      <c r="F58" s="105">
        <f t="shared" si="2"/>
        <v>0</v>
      </c>
    </row>
    <row r="59" spans="1:6" ht="15.75" thickBot="1" x14ac:dyDescent="0.3">
      <c r="A59" s="2"/>
      <c r="B59" s="2"/>
      <c r="C59" s="2"/>
      <c r="D59" s="7">
        <v>0</v>
      </c>
      <c r="E59" s="113" t="s">
        <v>94</v>
      </c>
      <c r="F59" s="106">
        <f>SUM(F43:F58)</f>
        <v>0</v>
      </c>
    </row>
    <row r="60" spans="1:6" ht="15.75" thickBot="1" x14ac:dyDescent="0.3">
      <c r="A60" s="20"/>
      <c r="B60" s="21"/>
      <c r="C60" s="16"/>
      <c r="D60" s="83">
        <v>0</v>
      </c>
      <c r="E60" s="114"/>
      <c r="F60" s="107"/>
    </row>
    <row r="61" spans="1:6" ht="15.75" thickBot="1" x14ac:dyDescent="0.3">
      <c r="A61" s="23" t="s">
        <v>95</v>
      </c>
      <c r="B61" s="24" t="s">
        <v>96</v>
      </c>
      <c r="C61" s="25"/>
      <c r="D61" s="85">
        <v>0</v>
      </c>
      <c r="E61" s="85"/>
      <c r="F61" s="94"/>
    </row>
    <row r="62" spans="1:6" ht="15.75" thickBot="1" x14ac:dyDescent="0.3">
      <c r="A62" s="14">
        <v>5.0999999999999996</v>
      </c>
      <c r="B62" s="15" t="s">
        <v>97</v>
      </c>
      <c r="C62" s="16"/>
      <c r="D62" s="83">
        <v>0</v>
      </c>
      <c r="E62" s="104"/>
      <c r="F62" s="104"/>
    </row>
    <row r="63" spans="1:6" ht="64.5" thickBot="1" x14ac:dyDescent="0.3">
      <c r="A63" s="17" t="s">
        <v>98</v>
      </c>
      <c r="B63" s="18" t="s">
        <v>931</v>
      </c>
      <c r="C63" s="19" t="s">
        <v>11</v>
      </c>
      <c r="D63" s="84">
        <v>61.74</v>
      </c>
      <c r="E63" s="105"/>
      <c r="F63" s="105">
        <f t="shared" ref="F63:F89" si="3">+E63*D63</f>
        <v>0</v>
      </c>
    </row>
    <row r="64" spans="1:6" ht="64.5" thickBot="1" x14ac:dyDescent="0.3">
      <c r="A64" s="17" t="s">
        <v>99</v>
      </c>
      <c r="B64" s="18" t="s">
        <v>932</v>
      </c>
      <c r="C64" s="19" t="s">
        <v>928</v>
      </c>
      <c r="D64" s="84">
        <v>61.71</v>
      </c>
      <c r="E64" s="105"/>
      <c r="F64" s="105">
        <f t="shared" si="3"/>
        <v>0</v>
      </c>
    </row>
    <row r="65" spans="1:6" ht="39" thickBot="1" x14ac:dyDescent="0.3">
      <c r="A65" s="17" t="s">
        <v>100</v>
      </c>
      <c r="B65" s="18" t="s">
        <v>101</v>
      </c>
      <c r="C65" s="19" t="s">
        <v>11</v>
      </c>
      <c r="D65" s="84">
        <v>8.93</v>
      </c>
      <c r="E65" s="105"/>
      <c r="F65" s="105">
        <f t="shared" si="3"/>
        <v>0</v>
      </c>
    </row>
    <row r="66" spans="1:6" ht="39" thickBot="1" x14ac:dyDescent="0.3">
      <c r="A66" s="17" t="s">
        <v>102</v>
      </c>
      <c r="B66" s="18" t="s">
        <v>103</v>
      </c>
      <c r="C66" s="19" t="s">
        <v>928</v>
      </c>
      <c r="D66" s="84">
        <v>148.16999999999999</v>
      </c>
      <c r="E66" s="105"/>
      <c r="F66" s="105">
        <f t="shared" si="3"/>
        <v>0</v>
      </c>
    </row>
    <row r="67" spans="1:6" ht="39" thickBot="1" x14ac:dyDescent="0.3">
      <c r="A67" s="17" t="s">
        <v>104</v>
      </c>
      <c r="B67" s="18" t="s">
        <v>105</v>
      </c>
      <c r="C67" s="19" t="s">
        <v>11</v>
      </c>
      <c r="D67" s="84">
        <v>49.46</v>
      </c>
      <c r="E67" s="105"/>
      <c r="F67" s="105">
        <f t="shared" si="3"/>
        <v>0</v>
      </c>
    </row>
    <row r="68" spans="1:6" ht="39" thickBot="1" x14ac:dyDescent="0.3">
      <c r="A68" s="17" t="s">
        <v>106</v>
      </c>
      <c r="B68" s="18" t="s">
        <v>107</v>
      </c>
      <c r="C68" s="19" t="s">
        <v>928</v>
      </c>
      <c r="D68" s="84">
        <v>195.48</v>
      </c>
      <c r="E68" s="105"/>
      <c r="F68" s="105">
        <f t="shared" si="3"/>
        <v>0</v>
      </c>
    </row>
    <row r="69" spans="1:6" ht="77.25" thickBot="1" x14ac:dyDescent="0.3">
      <c r="A69" s="17" t="s">
        <v>108</v>
      </c>
      <c r="B69" s="18" t="s">
        <v>933</v>
      </c>
      <c r="C69" s="19" t="s">
        <v>11</v>
      </c>
      <c r="D69" s="84">
        <v>9.24</v>
      </c>
      <c r="E69" s="105"/>
      <c r="F69" s="105">
        <f t="shared" si="3"/>
        <v>0</v>
      </c>
    </row>
    <row r="70" spans="1:6" ht="51.75" thickBot="1" x14ac:dyDescent="0.3">
      <c r="A70" s="17" t="s">
        <v>109</v>
      </c>
      <c r="B70" s="18" t="s">
        <v>110</v>
      </c>
      <c r="C70" s="19" t="s">
        <v>11</v>
      </c>
      <c r="D70" s="84">
        <v>18.7</v>
      </c>
      <c r="E70" s="105"/>
      <c r="F70" s="105">
        <f t="shared" si="3"/>
        <v>0</v>
      </c>
    </row>
    <row r="71" spans="1:6" ht="51.75" thickBot="1" x14ac:dyDescent="0.3">
      <c r="A71" s="17" t="s">
        <v>111</v>
      </c>
      <c r="B71" s="18" t="s">
        <v>112</v>
      </c>
      <c r="C71" s="16" t="s">
        <v>11</v>
      </c>
      <c r="D71" s="86">
        <v>113.67</v>
      </c>
      <c r="E71" s="105"/>
      <c r="F71" s="105">
        <f t="shared" si="3"/>
        <v>0</v>
      </c>
    </row>
    <row r="72" spans="1:6" ht="15.75" thickBot="1" x14ac:dyDescent="0.3">
      <c r="A72" s="14">
        <v>5.2</v>
      </c>
      <c r="B72" s="15" t="s">
        <v>113</v>
      </c>
      <c r="C72" s="16"/>
      <c r="D72" s="83">
        <v>0</v>
      </c>
      <c r="E72" s="105"/>
      <c r="F72" s="105">
        <f t="shared" si="3"/>
        <v>0</v>
      </c>
    </row>
    <row r="73" spans="1:6" ht="51.75" thickBot="1" x14ac:dyDescent="0.3">
      <c r="A73" s="17" t="s">
        <v>114</v>
      </c>
      <c r="B73" s="18" t="s">
        <v>115</v>
      </c>
      <c r="C73" s="19" t="s">
        <v>928</v>
      </c>
      <c r="D73" s="84">
        <v>649.04999999999995</v>
      </c>
      <c r="E73" s="105"/>
      <c r="F73" s="105">
        <f t="shared" si="3"/>
        <v>0</v>
      </c>
    </row>
    <row r="74" spans="1:6" ht="51.75" thickBot="1" x14ac:dyDescent="0.3">
      <c r="A74" s="17" t="s">
        <v>116</v>
      </c>
      <c r="B74" s="18" t="s">
        <v>117</v>
      </c>
      <c r="C74" s="19" t="s">
        <v>11</v>
      </c>
      <c r="D74" s="84">
        <v>8.19</v>
      </c>
      <c r="E74" s="105"/>
      <c r="F74" s="105">
        <f t="shared" si="3"/>
        <v>0</v>
      </c>
    </row>
    <row r="75" spans="1:6" ht="26.25" thickBot="1" x14ac:dyDescent="0.3">
      <c r="A75" s="14">
        <v>5.3</v>
      </c>
      <c r="B75" s="15" t="s">
        <v>118</v>
      </c>
      <c r="C75" s="16"/>
      <c r="D75" s="83">
        <v>0</v>
      </c>
      <c r="E75" s="105"/>
      <c r="F75" s="105">
        <f t="shared" si="3"/>
        <v>0</v>
      </c>
    </row>
    <row r="76" spans="1:6" ht="64.5" thickBot="1" x14ac:dyDescent="0.3">
      <c r="A76" s="17" t="s">
        <v>119</v>
      </c>
      <c r="B76" s="18" t="s">
        <v>120</v>
      </c>
      <c r="C76" s="19" t="s">
        <v>11</v>
      </c>
      <c r="D76" s="84">
        <v>9.24</v>
      </c>
      <c r="E76" s="105"/>
      <c r="F76" s="105">
        <f t="shared" si="3"/>
        <v>0</v>
      </c>
    </row>
    <row r="77" spans="1:6" ht="26.25" thickBot="1" x14ac:dyDescent="0.3">
      <c r="A77" s="17" t="s">
        <v>121</v>
      </c>
      <c r="B77" s="18" t="s">
        <v>122</v>
      </c>
      <c r="C77" s="19" t="s">
        <v>11</v>
      </c>
      <c r="D77" s="84">
        <v>4.3099999999999996</v>
      </c>
      <c r="E77" s="105"/>
      <c r="F77" s="105">
        <f t="shared" si="3"/>
        <v>0</v>
      </c>
    </row>
    <row r="78" spans="1:6" ht="51.75" thickBot="1" x14ac:dyDescent="0.3">
      <c r="A78" s="17" t="s">
        <v>123</v>
      </c>
      <c r="B78" s="18" t="s">
        <v>124</v>
      </c>
      <c r="C78" s="19" t="s">
        <v>11</v>
      </c>
      <c r="D78" s="84">
        <v>99.9</v>
      </c>
      <c r="E78" s="105"/>
      <c r="F78" s="105">
        <f t="shared" si="3"/>
        <v>0</v>
      </c>
    </row>
    <row r="79" spans="1:6" ht="51.75" thickBot="1" x14ac:dyDescent="0.3">
      <c r="A79" s="17" t="s">
        <v>125</v>
      </c>
      <c r="B79" s="18" t="s">
        <v>126</v>
      </c>
      <c r="C79" s="19" t="s">
        <v>11</v>
      </c>
      <c r="D79" s="84">
        <v>147.44</v>
      </c>
      <c r="E79" s="105"/>
      <c r="F79" s="105">
        <f t="shared" si="3"/>
        <v>0</v>
      </c>
    </row>
    <row r="80" spans="1:6" ht="39" thickBot="1" x14ac:dyDescent="0.3">
      <c r="A80" s="17" t="s">
        <v>127</v>
      </c>
      <c r="B80" s="18" t="s">
        <v>128</v>
      </c>
      <c r="C80" s="19" t="s">
        <v>11</v>
      </c>
      <c r="D80" s="84">
        <v>439.53</v>
      </c>
      <c r="E80" s="105"/>
      <c r="F80" s="105">
        <f t="shared" si="3"/>
        <v>0</v>
      </c>
    </row>
    <row r="81" spans="1:6" ht="64.5" thickBot="1" x14ac:dyDescent="0.3">
      <c r="A81" s="17" t="s">
        <v>129</v>
      </c>
      <c r="B81" s="18" t="s">
        <v>130</v>
      </c>
      <c r="C81" s="19" t="s">
        <v>11</v>
      </c>
      <c r="D81" s="84">
        <v>143.22</v>
      </c>
      <c r="E81" s="105"/>
      <c r="F81" s="105">
        <f t="shared" si="3"/>
        <v>0</v>
      </c>
    </row>
    <row r="82" spans="1:6" ht="64.5" thickBot="1" x14ac:dyDescent="0.3">
      <c r="A82" s="17" t="s">
        <v>131</v>
      </c>
      <c r="B82" s="18" t="s">
        <v>132</v>
      </c>
      <c r="C82" s="19" t="s">
        <v>11</v>
      </c>
      <c r="D82" s="84">
        <v>7.77</v>
      </c>
      <c r="E82" s="105"/>
      <c r="F82" s="105">
        <f t="shared" si="3"/>
        <v>0</v>
      </c>
    </row>
    <row r="83" spans="1:6" ht="51.75" thickBot="1" x14ac:dyDescent="0.3">
      <c r="A83" s="17" t="s">
        <v>133</v>
      </c>
      <c r="B83" s="18" t="s">
        <v>134</v>
      </c>
      <c r="C83" s="19" t="s">
        <v>11</v>
      </c>
      <c r="D83" s="84">
        <v>9.66</v>
      </c>
      <c r="E83" s="105"/>
      <c r="F83" s="105">
        <f t="shared" si="3"/>
        <v>0</v>
      </c>
    </row>
    <row r="84" spans="1:6" ht="64.5" thickBot="1" x14ac:dyDescent="0.3">
      <c r="A84" s="17" t="s">
        <v>135</v>
      </c>
      <c r="B84" s="18" t="s">
        <v>136</v>
      </c>
      <c r="C84" s="19" t="s">
        <v>930</v>
      </c>
      <c r="D84" s="84">
        <v>17.82</v>
      </c>
      <c r="E84" s="105"/>
      <c r="F84" s="105">
        <f t="shared" si="3"/>
        <v>0</v>
      </c>
    </row>
    <row r="85" spans="1:6" ht="26.25" thickBot="1" x14ac:dyDescent="0.3">
      <c r="A85" s="17" t="s">
        <v>137</v>
      </c>
      <c r="B85" s="18" t="s">
        <v>138</v>
      </c>
      <c r="C85" s="19" t="s">
        <v>14</v>
      </c>
      <c r="D85" s="84">
        <v>23</v>
      </c>
      <c r="E85" s="105"/>
      <c r="F85" s="105">
        <f t="shared" si="3"/>
        <v>0</v>
      </c>
    </row>
    <row r="86" spans="1:6" ht="26.25" thickBot="1" x14ac:dyDescent="0.3">
      <c r="A86" s="14">
        <v>5.4</v>
      </c>
      <c r="B86" s="15" t="s">
        <v>139</v>
      </c>
      <c r="C86" s="16"/>
      <c r="D86" s="83">
        <v>0</v>
      </c>
      <c r="E86" s="105"/>
      <c r="F86" s="105">
        <f t="shared" si="3"/>
        <v>0</v>
      </c>
    </row>
    <row r="87" spans="1:6" ht="64.5" thickBot="1" x14ac:dyDescent="0.3">
      <c r="A87" s="17" t="s">
        <v>140</v>
      </c>
      <c r="B87" s="18" t="s">
        <v>141</v>
      </c>
      <c r="C87" s="19" t="s">
        <v>14</v>
      </c>
      <c r="D87" s="84">
        <v>761.12</v>
      </c>
      <c r="E87" s="105"/>
      <c r="F87" s="105">
        <f t="shared" si="3"/>
        <v>0</v>
      </c>
    </row>
    <row r="88" spans="1:6" ht="77.25" thickBot="1" x14ac:dyDescent="0.3">
      <c r="A88" s="17" t="s">
        <v>142</v>
      </c>
      <c r="B88" s="18" t="s">
        <v>143</v>
      </c>
      <c r="C88" s="19" t="s">
        <v>45</v>
      </c>
      <c r="D88" s="84">
        <v>2606.13</v>
      </c>
      <c r="E88" s="105"/>
      <c r="F88" s="105">
        <f t="shared" si="3"/>
        <v>0</v>
      </c>
    </row>
    <row r="89" spans="1:6" ht="51.75" thickBot="1" x14ac:dyDescent="0.3">
      <c r="A89" s="17" t="s">
        <v>144</v>
      </c>
      <c r="B89" s="18" t="s">
        <v>54</v>
      </c>
      <c r="C89" s="19" t="s">
        <v>45</v>
      </c>
      <c r="D89" s="84">
        <v>15.38</v>
      </c>
      <c r="E89" s="105"/>
      <c r="F89" s="105">
        <f t="shared" si="3"/>
        <v>0</v>
      </c>
    </row>
    <row r="90" spans="1:6" ht="15.75" thickBot="1" x14ac:dyDescent="0.3">
      <c r="A90" s="2"/>
      <c r="B90" s="2"/>
      <c r="C90" s="2"/>
      <c r="D90" s="7">
        <v>0</v>
      </c>
      <c r="E90" s="113" t="s">
        <v>145</v>
      </c>
      <c r="F90" s="106">
        <f>SUM(F63:F89)</f>
        <v>0</v>
      </c>
    </row>
    <row r="91" spans="1:6" ht="15.75" thickBot="1" x14ac:dyDescent="0.3">
      <c r="A91" s="2"/>
      <c r="B91" s="2"/>
      <c r="C91" s="2"/>
      <c r="D91" s="7">
        <v>0</v>
      </c>
      <c r="E91" s="114"/>
      <c r="F91" s="107"/>
    </row>
    <row r="92" spans="1:6" ht="26.25" thickBot="1" x14ac:dyDescent="0.3">
      <c r="A92" s="11" t="s">
        <v>146</v>
      </c>
      <c r="B92" s="12" t="s">
        <v>147</v>
      </c>
      <c r="C92" s="13"/>
      <c r="D92" s="82">
        <v>0</v>
      </c>
      <c r="E92" s="85"/>
      <c r="F92" s="94"/>
    </row>
    <row r="93" spans="1:6" ht="15.75" thickBot="1" x14ac:dyDescent="0.3">
      <c r="A93" s="14">
        <v>6.1</v>
      </c>
      <c r="B93" s="15" t="s">
        <v>148</v>
      </c>
      <c r="C93" s="16"/>
      <c r="D93" s="83">
        <v>0</v>
      </c>
      <c r="E93" s="104"/>
      <c r="F93" s="104"/>
    </row>
    <row r="94" spans="1:6" ht="39" thickBot="1" x14ac:dyDescent="0.3">
      <c r="A94" s="17" t="s">
        <v>149</v>
      </c>
      <c r="B94" s="18" t="s">
        <v>150</v>
      </c>
      <c r="C94" s="19" t="s">
        <v>928</v>
      </c>
      <c r="D94" s="84">
        <v>193.7</v>
      </c>
      <c r="E94" s="105"/>
      <c r="F94" s="105">
        <f t="shared" ref="F94:F98" si="4">+E94*D94</f>
        <v>0</v>
      </c>
    </row>
    <row r="95" spans="1:6" ht="39" thickBot="1" x14ac:dyDescent="0.3">
      <c r="A95" s="17" t="s">
        <v>151</v>
      </c>
      <c r="B95" s="18" t="s">
        <v>152</v>
      </c>
      <c r="C95" s="19" t="s">
        <v>11</v>
      </c>
      <c r="D95" s="84">
        <v>14.11</v>
      </c>
      <c r="E95" s="105"/>
      <c r="F95" s="105">
        <f t="shared" si="4"/>
        <v>0</v>
      </c>
    </row>
    <row r="96" spans="1:6" ht="51.75" thickBot="1" x14ac:dyDescent="0.3">
      <c r="A96" s="17" t="s">
        <v>153</v>
      </c>
      <c r="B96" s="18" t="s">
        <v>154</v>
      </c>
      <c r="C96" s="19" t="s">
        <v>928</v>
      </c>
      <c r="D96" s="84">
        <v>72.83</v>
      </c>
      <c r="E96" s="105"/>
      <c r="F96" s="105">
        <f t="shared" si="4"/>
        <v>0</v>
      </c>
    </row>
    <row r="97" spans="1:6" ht="51.75" thickBot="1" x14ac:dyDescent="0.3">
      <c r="A97" s="17" t="s">
        <v>155</v>
      </c>
      <c r="B97" s="18" t="s">
        <v>156</v>
      </c>
      <c r="C97" s="19" t="s">
        <v>11</v>
      </c>
      <c r="D97" s="84">
        <v>16.739999999999998</v>
      </c>
      <c r="E97" s="105"/>
      <c r="F97" s="105">
        <f t="shared" si="4"/>
        <v>0</v>
      </c>
    </row>
    <row r="98" spans="1:6" ht="26.25" thickBot="1" x14ac:dyDescent="0.3">
      <c r="A98" s="17" t="s">
        <v>157</v>
      </c>
      <c r="B98" s="18" t="s">
        <v>158</v>
      </c>
      <c r="C98" s="19" t="s">
        <v>14</v>
      </c>
      <c r="D98" s="84">
        <v>16</v>
      </c>
      <c r="E98" s="105"/>
      <c r="F98" s="105">
        <f t="shared" si="4"/>
        <v>0</v>
      </c>
    </row>
    <row r="99" spans="1:6" ht="15.75" thickBot="1" x14ac:dyDescent="0.3">
      <c r="A99" s="2"/>
      <c r="B99" s="2"/>
      <c r="C99" s="2"/>
      <c r="D99" s="7">
        <v>0</v>
      </c>
      <c r="E99" s="113" t="s">
        <v>159</v>
      </c>
      <c r="F99" s="106">
        <f>SUM(F94:F98)</f>
        <v>0</v>
      </c>
    </row>
    <row r="100" spans="1:6" ht="15.75" thickBot="1" x14ac:dyDescent="0.3">
      <c r="A100" s="2"/>
      <c r="B100" s="2"/>
      <c r="C100" s="2"/>
      <c r="D100" s="7">
        <v>0</v>
      </c>
      <c r="E100" s="114"/>
      <c r="F100" s="107"/>
    </row>
    <row r="101" spans="1:6" ht="15.75" thickBot="1" x14ac:dyDescent="0.3">
      <c r="A101" s="11" t="s">
        <v>160</v>
      </c>
      <c r="B101" s="12" t="s">
        <v>161</v>
      </c>
      <c r="C101" s="13"/>
      <c r="D101" s="82">
        <v>0</v>
      </c>
      <c r="E101" s="85"/>
      <c r="F101" s="94"/>
    </row>
    <row r="102" spans="1:6" ht="15.75" thickBot="1" x14ac:dyDescent="0.3">
      <c r="A102" s="14">
        <v>7.1</v>
      </c>
      <c r="B102" s="15" t="s">
        <v>162</v>
      </c>
      <c r="C102" s="16"/>
      <c r="D102" s="83">
        <v>0</v>
      </c>
      <c r="E102" s="104"/>
      <c r="F102" s="104"/>
    </row>
    <row r="103" spans="1:6" ht="39" thickBot="1" x14ac:dyDescent="0.3">
      <c r="A103" s="17" t="s">
        <v>163</v>
      </c>
      <c r="B103" s="18" t="s">
        <v>164</v>
      </c>
      <c r="C103" s="19" t="s">
        <v>11</v>
      </c>
      <c r="D103" s="84">
        <v>107.42</v>
      </c>
      <c r="E103" s="105"/>
      <c r="F103" s="105">
        <f t="shared" ref="F103:F109" si="5">+E103*D103</f>
        <v>0</v>
      </c>
    </row>
    <row r="104" spans="1:6" ht="39" thickBot="1" x14ac:dyDescent="0.3">
      <c r="A104" s="17" t="s">
        <v>165</v>
      </c>
      <c r="B104" s="18" t="s">
        <v>166</v>
      </c>
      <c r="C104" s="19" t="s">
        <v>928</v>
      </c>
      <c r="D104" s="84">
        <v>271.08</v>
      </c>
      <c r="E104" s="105"/>
      <c r="F104" s="105">
        <f t="shared" si="5"/>
        <v>0</v>
      </c>
    </row>
    <row r="105" spans="1:6" ht="39" thickBot="1" x14ac:dyDescent="0.3">
      <c r="A105" s="17" t="s">
        <v>167</v>
      </c>
      <c r="B105" s="18" t="s">
        <v>168</v>
      </c>
      <c r="C105" s="19" t="s">
        <v>928</v>
      </c>
      <c r="D105" s="84">
        <v>7.25</v>
      </c>
      <c r="E105" s="105"/>
      <c r="F105" s="105">
        <f t="shared" si="5"/>
        <v>0</v>
      </c>
    </row>
    <row r="106" spans="1:6" ht="15.75" thickBot="1" x14ac:dyDescent="0.3">
      <c r="A106" s="14">
        <v>7.2</v>
      </c>
      <c r="B106" s="15" t="s">
        <v>169</v>
      </c>
      <c r="C106" s="16"/>
      <c r="D106" s="83">
        <v>0</v>
      </c>
      <c r="E106" s="105"/>
      <c r="F106" s="105">
        <f t="shared" si="5"/>
        <v>0</v>
      </c>
    </row>
    <row r="107" spans="1:6" ht="39" thickBot="1" x14ac:dyDescent="0.3">
      <c r="A107" s="17" t="s">
        <v>170</v>
      </c>
      <c r="B107" s="18" t="s">
        <v>171</v>
      </c>
      <c r="C107" s="19" t="s">
        <v>928</v>
      </c>
      <c r="D107" s="84">
        <v>275.27</v>
      </c>
      <c r="E107" s="105"/>
      <c r="F107" s="105">
        <f t="shared" si="5"/>
        <v>0</v>
      </c>
    </row>
    <row r="108" spans="1:6" ht="39" thickBot="1" x14ac:dyDescent="0.3">
      <c r="A108" s="17" t="s">
        <v>172</v>
      </c>
      <c r="B108" s="18" t="s">
        <v>173</v>
      </c>
      <c r="C108" s="19" t="s">
        <v>11</v>
      </c>
      <c r="D108" s="84">
        <v>79.430000000000007</v>
      </c>
      <c r="E108" s="105"/>
      <c r="F108" s="105">
        <f t="shared" si="5"/>
        <v>0</v>
      </c>
    </row>
    <row r="109" spans="1:6" ht="51.75" thickBot="1" x14ac:dyDescent="0.3">
      <c r="A109" s="17" t="s">
        <v>174</v>
      </c>
      <c r="B109" s="18" t="s">
        <v>175</v>
      </c>
      <c r="C109" s="19" t="s">
        <v>928</v>
      </c>
      <c r="D109" s="84">
        <v>45.34</v>
      </c>
      <c r="E109" s="105"/>
      <c r="F109" s="105">
        <f t="shared" si="5"/>
        <v>0</v>
      </c>
    </row>
    <row r="110" spans="1:6" ht="15.75" thickBot="1" x14ac:dyDescent="0.3">
      <c r="A110" s="2"/>
      <c r="B110" s="2"/>
      <c r="C110" s="2"/>
      <c r="D110" s="7">
        <v>0</v>
      </c>
      <c r="E110" s="113" t="s">
        <v>176</v>
      </c>
      <c r="F110" s="106">
        <f>SUM(F103:F109)</f>
        <v>0</v>
      </c>
    </row>
    <row r="111" spans="1:6" ht="15.75" thickBot="1" x14ac:dyDescent="0.3">
      <c r="A111" s="2"/>
      <c r="B111" s="2"/>
      <c r="C111" s="2"/>
      <c r="D111" s="7">
        <v>0</v>
      </c>
      <c r="E111" s="114"/>
      <c r="F111" s="107"/>
    </row>
    <row r="112" spans="1:6" ht="15.75" thickBot="1" x14ac:dyDescent="0.3">
      <c r="A112" s="11" t="s">
        <v>177</v>
      </c>
      <c r="B112" s="12" t="s">
        <v>178</v>
      </c>
      <c r="C112" s="13"/>
      <c r="D112" s="82">
        <v>0</v>
      </c>
      <c r="E112" s="85"/>
      <c r="F112" s="94"/>
    </row>
    <row r="113" spans="1:6" ht="15.75" thickBot="1" x14ac:dyDescent="0.3">
      <c r="A113" s="14">
        <v>8.1</v>
      </c>
      <c r="B113" s="15" t="s">
        <v>179</v>
      </c>
      <c r="C113" s="16"/>
      <c r="D113" s="83">
        <v>0</v>
      </c>
      <c r="E113" s="104"/>
      <c r="F113" s="104"/>
    </row>
    <row r="114" spans="1:6" ht="26.25" thickBot="1" x14ac:dyDescent="0.3">
      <c r="A114" s="17" t="s">
        <v>180</v>
      </c>
      <c r="B114" s="18" t="s">
        <v>181</v>
      </c>
      <c r="C114" s="19" t="s">
        <v>928</v>
      </c>
      <c r="D114" s="84">
        <v>114.02</v>
      </c>
      <c r="E114" s="105"/>
      <c r="F114" s="105">
        <f t="shared" ref="F114:F125" si="6">+E114*D114</f>
        <v>0</v>
      </c>
    </row>
    <row r="115" spans="1:6" ht="26.25" thickBot="1" x14ac:dyDescent="0.3">
      <c r="A115" s="17" t="s">
        <v>182</v>
      </c>
      <c r="B115" s="18" t="s">
        <v>183</v>
      </c>
      <c r="C115" s="19" t="s">
        <v>928</v>
      </c>
      <c r="D115" s="84">
        <v>74.09</v>
      </c>
      <c r="E115" s="105"/>
      <c r="F115" s="105">
        <f t="shared" si="6"/>
        <v>0</v>
      </c>
    </row>
    <row r="116" spans="1:6" ht="26.25" thickBot="1" x14ac:dyDescent="0.3">
      <c r="A116" s="17" t="s">
        <v>184</v>
      </c>
      <c r="B116" s="18" t="s">
        <v>185</v>
      </c>
      <c r="C116" s="19" t="s">
        <v>11</v>
      </c>
      <c r="D116" s="84">
        <v>15.75</v>
      </c>
      <c r="E116" s="105"/>
      <c r="F116" s="105">
        <f t="shared" si="6"/>
        <v>0</v>
      </c>
    </row>
    <row r="117" spans="1:6" ht="15.75" thickBot="1" x14ac:dyDescent="0.3">
      <c r="A117" s="14">
        <v>8.1999999999999993</v>
      </c>
      <c r="B117" s="15" t="s">
        <v>186</v>
      </c>
      <c r="C117" s="16"/>
      <c r="D117" s="83">
        <v>0</v>
      </c>
      <c r="E117" s="105"/>
      <c r="F117" s="105">
        <f t="shared" si="6"/>
        <v>0</v>
      </c>
    </row>
    <row r="118" spans="1:6" ht="90" thickBot="1" x14ac:dyDescent="0.3">
      <c r="A118" s="17" t="s">
        <v>187</v>
      </c>
      <c r="B118" s="18" t="s">
        <v>934</v>
      </c>
      <c r="C118" s="19" t="s">
        <v>928</v>
      </c>
      <c r="D118" s="84">
        <v>184.49</v>
      </c>
      <c r="E118" s="105"/>
      <c r="F118" s="105">
        <f t="shared" si="6"/>
        <v>0</v>
      </c>
    </row>
    <row r="119" spans="1:6" ht="90" thickBot="1" x14ac:dyDescent="0.3">
      <c r="A119" s="17" t="s">
        <v>188</v>
      </c>
      <c r="B119" s="18" t="s">
        <v>189</v>
      </c>
      <c r="C119" s="19" t="s">
        <v>11</v>
      </c>
      <c r="D119" s="84">
        <v>32.94</v>
      </c>
      <c r="E119" s="105"/>
      <c r="F119" s="105">
        <f t="shared" si="6"/>
        <v>0</v>
      </c>
    </row>
    <row r="120" spans="1:6" ht="26.25" thickBot="1" x14ac:dyDescent="0.3">
      <c r="A120" s="17" t="s">
        <v>190</v>
      </c>
      <c r="B120" s="18" t="s">
        <v>191</v>
      </c>
      <c r="C120" s="19" t="s">
        <v>928</v>
      </c>
      <c r="D120" s="84">
        <v>451.8</v>
      </c>
      <c r="E120" s="105"/>
      <c r="F120" s="105">
        <f t="shared" si="6"/>
        <v>0</v>
      </c>
    </row>
    <row r="121" spans="1:6" ht="26.25" thickBot="1" x14ac:dyDescent="0.3">
      <c r="A121" s="17" t="s">
        <v>192</v>
      </c>
      <c r="B121" s="18" t="s">
        <v>191</v>
      </c>
      <c r="C121" s="19" t="s">
        <v>11</v>
      </c>
      <c r="D121" s="84">
        <v>36.78</v>
      </c>
      <c r="E121" s="105"/>
      <c r="F121" s="105">
        <f t="shared" si="6"/>
        <v>0</v>
      </c>
    </row>
    <row r="122" spans="1:6" ht="39" thickBot="1" x14ac:dyDescent="0.3">
      <c r="A122" s="17" t="s">
        <v>193</v>
      </c>
      <c r="B122" s="18" t="s">
        <v>194</v>
      </c>
      <c r="C122" s="19" t="s">
        <v>11</v>
      </c>
      <c r="D122" s="84">
        <v>157.57</v>
      </c>
      <c r="E122" s="105"/>
      <c r="F122" s="105">
        <f t="shared" si="6"/>
        <v>0</v>
      </c>
    </row>
    <row r="123" spans="1:6" ht="39" thickBot="1" x14ac:dyDescent="0.3">
      <c r="A123" s="17" t="s">
        <v>195</v>
      </c>
      <c r="B123" s="18" t="s">
        <v>196</v>
      </c>
      <c r="C123" s="19" t="s">
        <v>11</v>
      </c>
      <c r="D123" s="84">
        <v>2.88</v>
      </c>
      <c r="E123" s="105"/>
      <c r="F123" s="105">
        <f t="shared" si="6"/>
        <v>0</v>
      </c>
    </row>
    <row r="124" spans="1:6" ht="39" thickBot="1" x14ac:dyDescent="0.3">
      <c r="A124" s="17" t="s">
        <v>197</v>
      </c>
      <c r="B124" s="18" t="s">
        <v>198</v>
      </c>
      <c r="C124" s="19" t="s">
        <v>11</v>
      </c>
      <c r="D124" s="84">
        <v>14.21</v>
      </c>
      <c r="E124" s="105"/>
      <c r="F124" s="105">
        <f t="shared" si="6"/>
        <v>0</v>
      </c>
    </row>
    <row r="125" spans="1:6" ht="26.25" thickBot="1" x14ac:dyDescent="0.3">
      <c r="A125" s="17" t="s">
        <v>199</v>
      </c>
      <c r="B125" s="18" t="s">
        <v>200</v>
      </c>
      <c r="C125" s="19" t="s">
        <v>11</v>
      </c>
      <c r="D125" s="84">
        <v>39.799999999999997</v>
      </c>
      <c r="E125" s="105"/>
      <c r="F125" s="105">
        <f t="shared" si="6"/>
        <v>0</v>
      </c>
    </row>
    <row r="126" spans="1:6" ht="15.75" thickBot="1" x14ac:dyDescent="0.3">
      <c r="A126" s="2"/>
      <c r="B126" s="2"/>
      <c r="C126" s="2"/>
      <c r="D126" s="7">
        <v>0</v>
      </c>
      <c r="E126" s="113" t="s">
        <v>201</v>
      </c>
      <c r="F126" s="106">
        <f>SUM(F114:F125)</f>
        <v>0</v>
      </c>
    </row>
    <row r="127" spans="1:6" ht="15.75" thickBot="1" x14ac:dyDescent="0.3">
      <c r="A127" s="2"/>
      <c r="B127" s="2"/>
      <c r="C127" s="2"/>
      <c r="D127" s="7">
        <v>0</v>
      </c>
      <c r="E127" s="114"/>
      <c r="F127" s="107"/>
    </row>
    <row r="128" spans="1:6" ht="15.75" thickBot="1" x14ac:dyDescent="0.3">
      <c r="A128" s="11" t="s">
        <v>202</v>
      </c>
      <c r="B128" s="12" t="s">
        <v>203</v>
      </c>
      <c r="C128" s="13"/>
      <c r="D128" s="82">
        <v>0</v>
      </c>
      <c r="E128" s="85"/>
      <c r="F128" s="94"/>
    </row>
    <row r="129" spans="1:6" ht="15.75" thickBot="1" x14ac:dyDescent="0.3">
      <c r="A129" s="14">
        <v>9.1</v>
      </c>
      <c r="B129" s="15" t="s">
        <v>203</v>
      </c>
      <c r="C129" s="16"/>
      <c r="D129" s="83">
        <v>0</v>
      </c>
      <c r="E129" s="104"/>
      <c r="F129" s="104"/>
    </row>
    <row r="130" spans="1:6" ht="51.75" thickBot="1" x14ac:dyDescent="0.3">
      <c r="A130" s="17" t="s">
        <v>204</v>
      </c>
      <c r="B130" s="18" t="s">
        <v>205</v>
      </c>
      <c r="C130" s="19" t="s">
        <v>928</v>
      </c>
      <c r="D130" s="84">
        <v>285.25</v>
      </c>
      <c r="E130" s="105"/>
      <c r="F130" s="105">
        <f>+E130*D130</f>
        <v>0</v>
      </c>
    </row>
    <row r="131" spans="1:6" ht="15.75" thickBot="1" x14ac:dyDescent="0.3">
      <c r="A131" s="2"/>
      <c r="B131" s="2"/>
      <c r="C131" s="2"/>
      <c r="D131" s="7">
        <v>0</v>
      </c>
      <c r="E131" s="113" t="s">
        <v>206</v>
      </c>
      <c r="F131" s="106">
        <f>SUM(F130)</f>
        <v>0</v>
      </c>
    </row>
    <row r="132" spans="1:6" ht="15.75" thickBot="1" x14ac:dyDescent="0.3">
      <c r="A132" s="20"/>
      <c r="B132" s="21"/>
      <c r="C132" s="16"/>
      <c r="D132" s="83">
        <v>0</v>
      </c>
      <c r="E132" s="114"/>
      <c r="F132" s="107"/>
    </row>
    <row r="133" spans="1:6" ht="15.75" thickBot="1" x14ac:dyDescent="0.3">
      <c r="A133" s="23" t="s">
        <v>207</v>
      </c>
      <c r="B133" s="24" t="s">
        <v>208</v>
      </c>
      <c r="C133" s="25"/>
      <c r="D133" s="85">
        <v>0</v>
      </c>
      <c r="E133" s="85"/>
      <c r="F133" s="94"/>
    </row>
    <row r="134" spans="1:6" ht="15.75" thickBot="1" x14ac:dyDescent="0.3">
      <c r="A134" s="14">
        <v>10.1</v>
      </c>
      <c r="B134" s="15" t="s">
        <v>209</v>
      </c>
      <c r="C134" s="16"/>
      <c r="D134" s="83">
        <v>0</v>
      </c>
      <c r="E134" s="104"/>
      <c r="F134" s="104"/>
    </row>
    <row r="135" spans="1:6" ht="51.75" thickBot="1" x14ac:dyDescent="0.3">
      <c r="A135" s="17" t="s">
        <v>210</v>
      </c>
      <c r="B135" s="18" t="s">
        <v>211</v>
      </c>
      <c r="C135" s="19" t="s">
        <v>928</v>
      </c>
      <c r="D135" s="84">
        <v>285.25</v>
      </c>
      <c r="E135" s="105"/>
      <c r="F135" s="105">
        <f t="shared" ref="F135:F140" si="7">+E135*D135</f>
        <v>0</v>
      </c>
    </row>
    <row r="136" spans="1:6" ht="39" thickBot="1" x14ac:dyDescent="0.3">
      <c r="A136" s="17" t="s">
        <v>212</v>
      </c>
      <c r="B136" s="18" t="s">
        <v>213</v>
      </c>
      <c r="C136" s="19" t="s">
        <v>11</v>
      </c>
      <c r="D136" s="84">
        <v>135.87</v>
      </c>
      <c r="E136" s="105"/>
      <c r="F136" s="105">
        <f t="shared" si="7"/>
        <v>0</v>
      </c>
    </row>
    <row r="137" spans="1:6" ht="102.75" thickBot="1" x14ac:dyDescent="0.3">
      <c r="A137" s="17" t="s">
        <v>214</v>
      </c>
      <c r="B137" s="18" t="s">
        <v>215</v>
      </c>
      <c r="C137" s="19" t="s">
        <v>928</v>
      </c>
      <c r="D137" s="84">
        <v>21.09</v>
      </c>
      <c r="E137" s="105"/>
      <c r="F137" s="105">
        <f t="shared" si="7"/>
        <v>0</v>
      </c>
    </row>
    <row r="138" spans="1:6" ht="64.5" thickBot="1" x14ac:dyDescent="0.3">
      <c r="A138" s="17" t="s">
        <v>216</v>
      </c>
      <c r="B138" s="18" t="s">
        <v>217</v>
      </c>
      <c r="C138" s="19" t="s">
        <v>45</v>
      </c>
      <c r="D138" s="84">
        <v>308.29000000000002</v>
      </c>
      <c r="E138" s="105"/>
      <c r="F138" s="105">
        <f t="shared" si="7"/>
        <v>0</v>
      </c>
    </row>
    <row r="139" spans="1:6" ht="51.75" thickBot="1" x14ac:dyDescent="0.3">
      <c r="A139" s="17" t="s">
        <v>218</v>
      </c>
      <c r="B139" s="18" t="s">
        <v>219</v>
      </c>
      <c r="C139" s="19" t="s">
        <v>11</v>
      </c>
      <c r="D139" s="84">
        <v>70.930000000000007</v>
      </c>
      <c r="E139" s="105"/>
      <c r="F139" s="105">
        <f t="shared" si="7"/>
        <v>0</v>
      </c>
    </row>
    <row r="140" spans="1:6" ht="51.75" thickBot="1" x14ac:dyDescent="0.3">
      <c r="A140" s="17" t="s">
        <v>220</v>
      </c>
      <c r="B140" s="18" t="s">
        <v>221</v>
      </c>
      <c r="C140" s="19" t="s">
        <v>928</v>
      </c>
      <c r="D140" s="84">
        <v>523.69000000000005</v>
      </c>
      <c r="E140" s="105"/>
      <c r="F140" s="105">
        <f t="shared" si="7"/>
        <v>0</v>
      </c>
    </row>
    <row r="141" spans="1:6" ht="15.75" thickBot="1" x14ac:dyDescent="0.3">
      <c r="A141" s="2"/>
      <c r="B141" s="2"/>
      <c r="C141" s="2"/>
      <c r="D141" s="7"/>
      <c r="E141" s="113" t="s">
        <v>222</v>
      </c>
      <c r="F141" s="122">
        <f>SUM(F135:F140)</f>
        <v>0</v>
      </c>
    </row>
    <row r="142" spans="1:6" ht="15.75" thickBot="1" x14ac:dyDescent="0.3">
      <c r="A142" s="20"/>
      <c r="B142" s="21"/>
      <c r="C142" s="16"/>
      <c r="D142" s="83"/>
      <c r="E142" s="114"/>
      <c r="F142" s="107"/>
    </row>
    <row r="143" spans="1:6" ht="15.75" thickBot="1" x14ac:dyDescent="0.3">
      <c r="A143" s="23" t="s">
        <v>223</v>
      </c>
      <c r="B143" s="69" t="s">
        <v>224</v>
      </c>
      <c r="C143" s="69"/>
      <c r="D143" s="69"/>
      <c r="E143" s="69"/>
      <c r="F143" s="70"/>
    </row>
    <row r="144" spans="1:6" ht="15.75" thickBot="1" x14ac:dyDescent="0.3">
      <c r="A144" s="14">
        <v>11.1</v>
      </c>
      <c r="B144" s="15" t="s">
        <v>225</v>
      </c>
      <c r="C144" s="16"/>
      <c r="D144" s="83"/>
      <c r="E144" s="104"/>
      <c r="F144" s="104"/>
    </row>
    <row r="145" spans="1:6" ht="15.75" thickBot="1" x14ac:dyDescent="0.3">
      <c r="A145" s="14" t="s">
        <v>226</v>
      </c>
      <c r="B145" s="15" t="s">
        <v>227</v>
      </c>
      <c r="C145" s="16"/>
      <c r="D145" s="83"/>
      <c r="E145" s="104"/>
      <c r="F145" s="104"/>
    </row>
    <row r="146" spans="1:6" ht="179.25" thickBot="1" x14ac:dyDescent="0.3">
      <c r="A146" s="17" t="s">
        <v>228</v>
      </c>
      <c r="B146" s="18" t="s">
        <v>229</v>
      </c>
      <c r="C146" s="27" t="s">
        <v>14</v>
      </c>
      <c r="D146" s="84">
        <v>1</v>
      </c>
      <c r="E146" s="105"/>
      <c r="F146" s="105">
        <f t="shared" ref="F146:F173" si="8">+E146*D146</f>
        <v>0</v>
      </c>
    </row>
    <row r="147" spans="1:6" ht="15.75" thickBot="1" x14ac:dyDescent="0.3">
      <c r="A147" s="14" t="s">
        <v>230</v>
      </c>
      <c r="B147" s="15" t="s">
        <v>231</v>
      </c>
      <c r="C147" s="16"/>
      <c r="D147" s="83"/>
      <c r="E147" s="105"/>
      <c r="F147" s="105">
        <f t="shared" si="8"/>
        <v>0</v>
      </c>
    </row>
    <row r="148" spans="1:6" ht="192" thickBot="1" x14ac:dyDescent="0.3">
      <c r="A148" s="17" t="s">
        <v>232</v>
      </c>
      <c r="B148" s="28" t="s">
        <v>935</v>
      </c>
      <c r="C148" s="27" t="s">
        <v>14</v>
      </c>
      <c r="D148" s="84">
        <v>1</v>
      </c>
      <c r="E148" s="105"/>
      <c r="F148" s="105">
        <f t="shared" si="8"/>
        <v>0</v>
      </c>
    </row>
    <row r="149" spans="1:6" ht="192" thickBot="1" x14ac:dyDescent="0.3">
      <c r="A149" s="17" t="s">
        <v>233</v>
      </c>
      <c r="B149" s="28" t="s">
        <v>234</v>
      </c>
      <c r="C149" s="27" t="s">
        <v>14</v>
      </c>
      <c r="D149" s="84">
        <v>8</v>
      </c>
      <c r="E149" s="105"/>
      <c r="F149" s="105">
        <f t="shared" si="8"/>
        <v>0</v>
      </c>
    </row>
    <row r="150" spans="1:6" ht="192" thickBot="1" x14ac:dyDescent="0.3">
      <c r="A150" s="17" t="s">
        <v>235</v>
      </c>
      <c r="B150" s="28" t="s">
        <v>236</v>
      </c>
      <c r="C150" s="27" t="s">
        <v>14</v>
      </c>
      <c r="D150" s="84">
        <v>2</v>
      </c>
      <c r="E150" s="105"/>
      <c r="F150" s="105">
        <f t="shared" si="8"/>
        <v>0</v>
      </c>
    </row>
    <row r="151" spans="1:6" ht="192" thickBot="1" x14ac:dyDescent="0.3">
      <c r="A151" s="17" t="s">
        <v>237</v>
      </c>
      <c r="B151" s="28" t="s">
        <v>238</v>
      </c>
      <c r="C151" s="27" t="s">
        <v>14</v>
      </c>
      <c r="D151" s="84">
        <v>1</v>
      </c>
      <c r="E151" s="105"/>
      <c r="F151" s="105">
        <f t="shared" si="8"/>
        <v>0</v>
      </c>
    </row>
    <row r="152" spans="1:6" ht="192" thickBot="1" x14ac:dyDescent="0.3">
      <c r="A152" s="17" t="s">
        <v>239</v>
      </c>
      <c r="B152" s="28" t="s">
        <v>240</v>
      </c>
      <c r="C152" s="27" t="s">
        <v>14</v>
      </c>
      <c r="D152" s="84">
        <v>2</v>
      </c>
      <c r="E152" s="105"/>
      <c r="F152" s="105">
        <f t="shared" si="8"/>
        <v>0</v>
      </c>
    </row>
    <row r="153" spans="1:6" ht="192" thickBot="1" x14ac:dyDescent="0.3">
      <c r="A153" s="17" t="s">
        <v>241</v>
      </c>
      <c r="B153" s="28" t="s">
        <v>242</v>
      </c>
      <c r="C153" s="27" t="s">
        <v>14</v>
      </c>
      <c r="D153" s="84">
        <v>3</v>
      </c>
      <c r="E153" s="105"/>
      <c r="F153" s="105">
        <f t="shared" si="8"/>
        <v>0</v>
      </c>
    </row>
    <row r="154" spans="1:6" ht="192" thickBot="1" x14ac:dyDescent="0.3">
      <c r="A154" s="17" t="s">
        <v>243</v>
      </c>
      <c r="B154" s="28" t="s">
        <v>244</v>
      </c>
      <c r="C154" s="27" t="s">
        <v>14</v>
      </c>
      <c r="D154" s="84">
        <v>4</v>
      </c>
      <c r="E154" s="105"/>
      <c r="F154" s="105">
        <f t="shared" si="8"/>
        <v>0</v>
      </c>
    </row>
    <row r="155" spans="1:6" ht="192" thickBot="1" x14ac:dyDescent="0.3">
      <c r="A155" s="17" t="s">
        <v>245</v>
      </c>
      <c r="B155" s="28" t="s">
        <v>246</v>
      </c>
      <c r="C155" s="27" t="s">
        <v>14</v>
      </c>
      <c r="D155" s="84">
        <v>1</v>
      </c>
      <c r="E155" s="105"/>
      <c r="F155" s="105">
        <f t="shared" si="8"/>
        <v>0</v>
      </c>
    </row>
    <row r="156" spans="1:6" ht="15.75" thickBot="1" x14ac:dyDescent="0.3">
      <c r="A156" s="14" t="s">
        <v>247</v>
      </c>
      <c r="B156" s="15" t="s">
        <v>248</v>
      </c>
      <c r="C156" s="16"/>
      <c r="D156" s="83">
        <v>0</v>
      </c>
      <c r="E156" s="105"/>
      <c r="F156" s="105">
        <f t="shared" si="8"/>
        <v>0</v>
      </c>
    </row>
    <row r="157" spans="1:6" ht="90" thickBot="1" x14ac:dyDescent="0.3">
      <c r="A157" s="17" t="s">
        <v>249</v>
      </c>
      <c r="B157" s="18" t="s">
        <v>250</v>
      </c>
      <c r="C157" s="27" t="s">
        <v>14</v>
      </c>
      <c r="D157" s="84">
        <v>10</v>
      </c>
      <c r="E157" s="105"/>
      <c r="F157" s="105">
        <f t="shared" si="8"/>
        <v>0</v>
      </c>
    </row>
    <row r="158" spans="1:6" ht="90" thickBot="1" x14ac:dyDescent="0.3">
      <c r="A158" s="17" t="s">
        <v>251</v>
      </c>
      <c r="B158" s="28" t="s">
        <v>252</v>
      </c>
      <c r="C158" s="27" t="s">
        <v>14</v>
      </c>
      <c r="D158" s="84">
        <v>4</v>
      </c>
      <c r="E158" s="105"/>
      <c r="F158" s="105">
        <f t="shared" si="8"/>
        <v>0</v>
      </c>
    </row>
    <row r="159" spans="1:6" ht="64.5" thickBot="1" x14ac:dyDescent="0.3">
      <c r="A159" s="17" t="s">
        <v>253</v>
      </c>
      <c r="B159" s="28" t="s">
        <v>254</v>
      </c>
      <c r="C159" s="27" t="s">
        <v>14</v>
      </c>
      <c r="D159" s="84">
        <v>9</v>
      </c>
      <c r="E159" s="105"/>
      <c r="F159" s="105">
        <f t="shared" si="8"/>
        <v>0</v>
      </c>
    </row>
    <row r="160" spans="1:6" ht="26.25" thickBot="1" x14ac:dyDescent="0.3">
      <c r="A160" s="14">
        <v>11.2</v>
      </c>
      <c r="B160" s="15" t="s">
        <v>255</v>
      </c>
      <c r="C160" s="16"/>
      <c r="D160" s="83">
        <v>0</v>
      </c>
      <c r="E160" s="105"/>
      <c r="F160" s="105">
        <f t="shared" si="8"/>
        <v>0</v>
      </c>
    </row>
    <row r="161" spans="1:6" ht="15.75" thickBot="1" x14ac:dyDescent="0.3">
      <c r="A161" s="14" t="s">
        <v>256</v>
      </c>
      <c r="B161" s="15" t="s">
        <v>227</v>
      </c>
      <c r="C161" s="16"/>
      <c r="D161" s="83">
        <v>0</v>
      </c>
      <c r="E161" s="105"/>
      <c r="F161" s="105">
        <f t="shared" si="8"/>
        <v>0</v>
      </c>
    </row>
    <row r="162" spans="1:6" ht="166.5" thickBot="1" x14ac:dyDescent="0.3">
      <c r="A162" s="17" t="s">
        <v>257</v>
      </c>
      <c r="B162" s="28" t="s">
        <v>258</v>
      </c>
      <c r="C162" s="27" t="s">
        <v>14</v>
      </c>
      <c r="D162" s="84">
        <v>1</v>
      </c>
      <c r="E162" s="105"/>
      <c r="F162" s="105">
        <f t="shared" si="8"/>
        <v>0</v>
      </c>
    </row>
    <row r="163" spans="1:6" ht="15.75" thickBot="1" x14ac:dyDescent="0.3">
      <c r="A163" s="14" t="s">
        <v>259</v>
      </c>
      <c r="B163" s="15" t="s">
        <v>260</v>
      </c>
      <c r="C163" s="16"/>
      <c r="D163" s="83">
        <v>0</v>
      </c>
      <c r="E163" s="105"/>
      <c r="F163" s="105">
        <f t="shared" si="8"/>
        <v>0</v>
      </c>
    </row>
    <row r="164" spans="1:6" ht="102.75" thickBot="1" x14ac:dyDescent="0.3">
      <c r="A164" s="17" t="s">
        <v>261</v>
      </c>
      <c r="B164" s="18" t="s">
        <v>262</v>
      </c>
      <c r="C164" s="27" t="s">
        <v>11</v>
      </c>
      <c r="D164" s="84">
        <v>66.94</v>
      </c>
      <c r="E164" s="105"/>
      <c r="F164" s="105">
        <f t="shared" si="8"/>
        <v>0</v>
      </c>
    </row>
    <row r="165" spans="1:6" ht="77.25" thickBot="1" x14ac:dyDescent="0.3">
      <c r="A165" s="17" t="s">
        <v>263</v>
      </c>
      <c r="B165" s="18" t="s">
        <v>264</v>
      </c>
      <c r="C165" s="27" t="s">
        <v>11</v>
      </c>
      <c r="D165" s="84">
        <v>3.98</v>
      </c>
      <c r="E165" s="105"/>
      <c r="F165" s="105">
        <f t="shared" si="8"/>
        <v>0</v>
      </c>
    </row>
    <row r="166" spans="1:6" ht="15.75" thickBot="1" x14ac:dyDescent="0.3">
      <c r="A166" s="14">
        <v>11.3</v>
      </c>
      <c r="B166" s="15" t="s">
        <v>265</v>
      </c>
      <c r="C166" s="16"/>
      <c r="D166" s="83">
        <v>0</v>
      </c>
      <c r="E166" s="105"/>
      <c r="F166" s="105">
        <f t="shared" si="8"/>
        <v>0</v>
      </c>
    </row>
    <row r="167" spans="1:6" ht="15.75" thickBot="1" x14ac:dyDescent="0.3">
      <c r="A167" s="14" t="s">
        <v>266</v>
      </c>
      <c r="B167" s="15" t="s">
        <v>227</v>
      </c>
      <c r="C167" s="16"/>
      <c r="D167" s="83">
        <v>0</v>
      </c>
      <c r="E167" s="105"/>
      <c r="F167" s="105">
        <f t="shared" si="8"/>
        <v>0</v>
      </c>
    </row>
    <row r="168" spans="1:6" ht="217.5" thickBot="1" x14ac:dyDescent="0.3">
      <c r="A168" s="17" t="s">
        <v>267</v>
      </c>
      <c r="B168" s="18" t="s">
        <v>268</v>
      </c>
      <c r="C168" s="27" t="s">
        <v>14</v>
      </c>
      <c r="D168" s="84">
        <v>5</v>
      </c>
      <c r="E168" s="105"/>
      <c r="F168" s="105">
        <f t="shared" si="8"/>
        <v>0</v>
      </c>
    </row>
    <row r="169" spans="1:6" ht="192" thickBot="1" x14ac:dyDescent="0.3">
      <c r="A169" s="17" t="s">
        <v>269</v>
      </c>
      <c r="B169" s="18" t="s">
        <v>270</v>
      </c>
      <c r="C169" s="27" t="s">
        <v>14</v>
      </c>
      <c r="D169" s="84">
        <v>2</v>
      </c>
      <c r="E169" s="105"/>
      <c r="F169" s="105">
        <f t="shared" si="8"/>
        <v>0</v>
      </c>
    </row>
    <row r="170" spans="1:6" ht="217.5" thickBot="1" x14ac:dyDescent="0.3">
      <c r="A170" s="17" t="s">
        <v>271</v>
      </c>
      <c r="B170" s="18" t="s">
        <v>272</v>
      </c>
      <c r="C170" s="27" t="s">
        <v>14</v>
      </c>
      <c r="D170" s="84">
        <v>1</v>
      </c>
      <c r="E170" s="105"/>
      <c r="F170" s="105">
        <f t="shared" si="8"/>
        <v>0</v>
      </c>
    </row>
    <row r="171" spans="1:6" ht="217.5" thickBot="1" x14ac:dyDescent="0.3">
      <c r="A171" s="17" t="s">
        <v>273</v>
      </c>
      <c r="B171" s="18" t="s">
        <v>274</v>
      </c>
      <c r="C171" s="27" t="s">
        <v>14</v>
      </c>
      <c r="D171" s="84">
        <v>1</v>
      </c>
      <c r="E171" s="105"/>
      <c r="F171" s="105">
        <f t="shared" si="8"/>
        <v>0</v>
      </c>
    </row>
    <row r="172" spans="1:6" ht="217.5" thickBot="1" x14ac:dyDescent="0.3">
      <c r="A172" s="17" t="s">
        <v>275</v>
      </c>
      <c r="B172" s="18" t="s">
        <v>276</v>
      </c>
      <c r="C172" s="27" t="s">
        <v>14</v>
      </c>
      <c r="D172" s="84">
        <v>1</v>
      </c>
      <c r="E172" s="105"/>
      <c r="F172" s="105">
        <f t="shared" si="8"/>
        <v>0</v>
      </c>
    </row>
    <row r="173" spans="1:6" ht="217.5" thickBot="1" x14ac:dyDescent="0.3">
      <c r="A173" s="17" t="s">
        <v>277</v>
      </c>
      <c r="B173" s="18" t="s">
        <v>278</v>
      </c>
      <c r="C173" s="27" t="s">
        <v>14</v>
      </c>
      <c r="D173" s="84">
        <v>1</v>
      </c>
      <c r="E173" s="105"/>
      <c r="F173" s="105">
        <f t="shared" si="8"/>
        <v>0</v>
      </c>
    </row>
    <row r="174" spans="1:6" ht="15.75" thickBot="1" x14ac:dyDescent="0.3">
      <c r="A174" s="2"/>
      <c r="B174" s="2"/>
      <c r="C174" s="2"/>
      <c r="D174" s="7">
        <v>0</v>
      </c>
      <c r="E174" s="113"/>
      <c r="F174" s="122">
        <f>SUM(F146:F173)</f>
        <v>0</v>
      </c>
    </row>
    <row r="175" spans="1:6" ht="15.75" thickBot="1" x14ac:dyDescent="0.3">
      <c r="A175" s="2"/>
      <c r="B175" s="2"/>
      <c r="C175" s="2"/>
      <c r="D175" s="7">
        <v>0</v>
      </c>
      <c r="E175" s="114"/>
      <c r="F175" s="107"/>
    </row>
    <row r="176" spans="1:6" ht="15.75" thickBot="1" x14ac:dyDescent="0.3">
      <c r="A176" s="11" t="s">
        <v>279</v>
      </c>
      <c r="B176" s="29" t="s">
        <v>280</v>
      </c>
      <c r="C176" s="30"/>
      <c r="D176" s="87">
        <v>0</v>
      </c>
      <c r="E176" s="85"/>
      <c r="F176" s="94"/>
    </row>
    <row r="177" spans="1:6" ht="15.75" thickBot="1" x14ac:dyDescent="0.3">
      <c r="A177" s="14">
        <v>12.1</v>
      </c>
      <c r="B177" s="31" t="s">
        <v>281</v>
      </c>
      <c r="C177" s="32"/>
      <c r="D177" s="88">
        <v>0</v>
      </c>
      <c r="E177" s="104"/>
      <c r="F177" s="104"/>
    </row>
    <row r="178" spans="1:6" ht="51.75" thickBot="1" x14ac:dyDescent="0.3">
      <c r="A178" s="17" t="s">
        <v>282</v>
      </c>
      <c r="B178" s="18" t="s">
        <v>283</v>
      </c>
      <c r="C178" s="27" t="s">
        <v>928</v>
      </c>
      <c r="D178" s="84">
        <v>45.34</v>
      </c>
      <c r="E178" s="105"/>
      <c r="F178" s="105">
        <f t="shared" ref="F178:F182" si="9">+E178*D178</f>
        <v>0</v>
      </c>
    </row>
    <row r="179" spans="1:6" ht="39" thickBot="1" x14ac:dyDescent="0.3">
      <c r="A179" s="17" t="s">
        <v>284</v>
      </c>
      <c r="B179" s="18" t="s">
        <v>285</v>
      </c>
      <c r="C179" s="27" t="s">
        <v>928</v>
      </c>
      <c r="D179" s="84">
        <v>177.1</v>
      </c>
      <c r="E179" s="105"/>
      <c r="F179" s="105">
        <f t="shared" si="9"/>
        <v>0</v>
      </c>
    </row>
    <row r="180" spans="1:6" ht="39" thickBot="1" x14ac:dyDescent="0.3">
      <c r="A180" s="17" t="s">
        <v>286</v>
      </c>
      <c r="B180" s="18" t="s">
        <v>287</v>
      </c>
      <c r="C180" s="27" t="s">
        <v>11</v>
      </c>
      <c r="D180" s="84">
        <v>79.430000000000007</v>
      </c>
      <c r="E180" s="105"/>
      <c r="F180" s="105">
        <f t="shared" si="9"/>
        <v>0</v>
      </c>
    </row>
    <row r="181" spans="1:6" ht="15.75" thickBot="1" x14ac:dyDescent="0.3">
      <c r="A181" s="17" t="s">
        <v>288</v>
      </c>
      <c r="B181" s="18" t="s">
        <v>289</v>
      </c>
      <c r="C181" s="27" t="s">
        <v>11</v>
      </c>
      <c r="D181" s="84">
        <v>59.54</v>
      </c>
      <c r="E181" s="105"/>
      <c r="F181" s="105">
        <f t="shared" si="9"/>
        <v>0</v>
      </c>
    </row>
    <row r="182" spans="1:6" ht="128.25" thickBot="1" x14ac:dyDescent="0.3">
      <c r="A182" s="17" t="s">
        <v>290</v>
      </c>
      <c r="B182" s="18" t="s">
        <v>291</v>
      </c>
      <c r="C182" s="27" t="s">
        <v>11</v>
      </c>
      <c r="D182" s="84">
        <v>3.57</v>
      </c>
      <c r="E182" s="105"/>
      <c r="F182" s="105">
        <f t="shared" si="9"/>
        <v>0</v>
      </c>
    </row>
    <row r="183" spans="1:6" ht="15.75" thickBot="1" x14ac:dyDescent="0.3">
      <c r="A183" s="2"/>
      <c r="B183" s="2"/>
      <c r="C183" s="2"/>
      <c r="D183" s="7">
        <v>0</v>
      </c>
      <c r="E183" s="113" t="s">
        <v>292</v>
      </c>
      <c r="F183" s="106">
        <f>SUM(F178:F182)</f>
        <v>0</v>
      </c>
    </row>
    <row r="184" spans="1:6" ht="15.75" thickBot="1" x14ac:dyDescent="0.3">
      <c r="A184" s="2"/>
      <c r="B184" s="2"/>
      <c r="C184" s="2"/>
      <c r="D184" s="7">
        <v>0</v>
      </c>
      <c r="E184" s="114"/>
      <c r="F184" s="107"/>
    </row>
    <row r="185" spans="1:6" ht="15.75" thickBot="1" x14ac:dyDescent="0.3">
      <c r="A185" s="11" t="s">
        <v>293</v>
      </c>
      <c r="B185" s="29" t="s">
        <v>294</v>
      </c>
      <c r="C185" s="30"/>
      <c r="D185" s="87">
        <v>0</v>
      </c>
      <c r="E185" s="85"/>
      <c r="F185" s="94"/>
    </row>
    <row r="186" spans="1:6" ht="51.75" thickBot="1" x14ac:dyDescent="0.3">
      <c r="A186" s="14">
        <v>13.1</v>
      </c>
      <c r="B186" s="33" t="s">
        <v>295</v>
      </c>
      <c r="C186" s="34"/>
      <c r="D186" s="89">
        <v>0</v>
      </c>
      <c r="E186" s="107"/>
      <c r="F186" s="107"/>
    </row>
    <row r="187" spans="1:6" ht="153.75" thickBot="1" x14ac:dyDescent="0.3">
      <c r="A187" s="17" t="s">
        <v>296</v>
      </c>
      <c r="B187" s="18" t="s">
        <v>297</v>
      </c>
      <c r="C187" s="27" t="s">
        <v>14</v>
      </c>
      <c r="D187" s="84">
        <v>6</v>
      </c>
      <c r="E187" s="105"/>
      <c r="F187" s="105">
        <f t="shared" ref="F187:F210" si="10">+E187*D187</f>
        <v>0</v>
      </c>
    </row>
    <row r="188" spans="1:6" ht="90" thickBot="1" x14ac:dyDescent="0.3">
      <c r="A188" s="17" t="s">
        <v>298</v>
      </c>
      <c r="B188" s="18" t="s">
        <v>936</v>
      </c>
      <c r="C188" s="27" t="s">
        <v>14</v>
      </c>
      <c r="D188" s="84">
        <v>4</v>
      </c>
      <c r="E188" s="105"/>
      <c r="F188" s="105">
        <f t="shared" si="10"/>
        <v>0</v>
      </c>
    </row>
    <row r="189" spans="1:6" ht="102.75" thickBot="1" x14ac:dyDescent="0.3">
      <c r="A189" s="17" t="s">
        <v>299</v>
      </c>
      <c r="B189" s="18" t="s">
        <v>300</v>
      </c>
      <c r="C189" s="27" t="s">
        <v>14</v>
      </c>
      <c r="D189" s="84">
        <v>1</v>
      </c>
      <c r="E189" s="105"/>
      <c r="F189" s="105">
        <f t="shared" si="10"/>
        <v>0</v>
      </c>
    </row>
    <row r="190" spans="1:6" ht="128.25" thickBot="1" x14ac:dyDescent="0.3">
      <c r="A190" s="17" t="s">
        <v>301</v>
      </c>
      <c r="B190" s="18" t="s">
        <v>302</v>
      </c>
      <c r="C190" s="27" t="s">
        <v>14</v>
      </c>
      <c r="D190" s="84">
        <v>1</v>
      </c>
      <c r="E190" s="105"/>
      <c r="F190" s="105">
        <f t="shared" si="10"/>
        <v>0</v>
      </c>
    </row>
    <row r="191" spans="1:6" ht="64.5" thickBot="1" x14ac:dyDescent="0.3">
      <c r="A191" s="17" t="s">
        <v>303</v>
      </c>
      <c r="B191" s="18" t="s">
        <v>304</v>
      </c>
      <c r="C191" s="27" t="s">
        <v>14</v>
      </c>
      <c r="D191" s="84">
        <v>1</v>
      </c>
      <c r="E191" s="105"/>
      <c r="F191" s="105">
        <f t="shared" si="10"/>
        <v>0</v>
      </c>
    </row>
    <row r="192" spans="1:6" ht="102.75" thickBot="1" x14ac:dyDescent="0.3">
      <c r="A192" s="17" t="s">
        <v>305</v>
      </c>
      <c r="B192" s="18" t="s">
        <v>306</v>
      </c>
      <c r="C192" s="27" t="s">
        <v>14</v>
      </c>
      <c r="D192" s="84">
        <v>1</v>
      </c>
      <c r="E192" s="105"/>
      <c r="F192" s="105">
        <f t="shared" si="10"/>
        <v>0</v>
      </c>
    </row>
    <row r="193" spans="1:6" ht="15.75" thickBot="1" x14ac:dyDescent="0.3">
      <c r="A193" s="14">
        <v>13.2</v>
      </c>
      <c r="B193" s="35" t="s">
        <v>307</v>
      </c>
      <c r="C193" s="22"/>
      <c r="D193" s="90">
        <v>0</v>
      </c>
      <c r="E193" s="105"/>
      <c r="F193" s="105">
        <f t="shared" si="10"/>
        <v>0</v>
      </c>
    </row>
    <row r="194" spans="1:6" ht="243" thickBot="1" x14ac:dyDescent="0.3">
      <c r="A194" s="17" t="s">
        <v>308</v>
      </c>
      <c r="B194" s="18" t="s">
        <v>309</v>
      </c>
      <c r="C194" s="27" t="s">
        <v>14</v>
      </c>
      <c r="D194" s="84">
        <v>1</v>
      </c>
      <c r="E194" s="105"/>
      <c r="F194" s="105">
        <f t="shared" si="10"/>
        <v>0</v>
      </c>
    </row>
    <row r="195" spans="1:6" ht="15.75" thickBot="1" x14ac:dyDescent="0.3">
      <c r="A195" s="14">
        <v>13.3</v>
      </c>
      <c r="B195" s="35" t="s">
        <v>310</v>
      </c>
      <c r="C195" s="22"/>
      <c r="D195" s="90">
        <v>0</v>
      </c>
      <c r="E195" s="105"/>
      <c r="F195" s="105">
        <f t="shared" si="10"/>
        <v>0</v>
      </c>
    </row>
    <row r="196" spans="1:6" ht="39" thickBot="1" x14ac:dyDescent="0.3">
      <c r="A196" s="17" t="s">
        <v>311</v>
      </c>
      <c r="B196" s="18" t="s">
        <v>312</v>
      </c>
      <c r="C196" s="27" t="s">
        <v>14</v>
      </c>
      <c r="D196" s="84">
        <v>7</v>
      </c>
      <c r="E196" s="105"/>
      <c r="F196" s="105">
        <f t="shared" si="10"/>
        <v>0</v>
      </c>
    </row>
    <row r="197" spans="1:6" ht="26.25" thickBot="1" x14ac:dyDescent="0.3">
      <c r="A197" s="17" t="s">
        <v>313</v>
      </c>
      <c r="B197" s="18" t="s">
        <v>314</v>
      </c>
      <c r="C197" s="27" t="s">
        <v>14</v>
      </c>
      <c r="D197" s="84">
        <v>7</v>
      </c>
      <c r="E197" s="105"/>
      <c r="F197" s="105">
        <f t="shared" si="10"/>
        <v>0</v>
      </c>
    </row>
    <row r="198" spans="1:6" ht="39" thickBot="1" x14ac:dyDescent="0.3">
      <c r="A198" s="17" t="s">
        <v>315</v>
      </c>
      <c r="B198" s="18" t="s">
        <v>316</v>
      </c>
      <c r="C198" s="27" t="s">
        <v>14</v>
      </c>
      <c r="D198" s="84">
        <v>1</v>
      </c>
      <c r="E198" s="105"/>
      <c r="F198" s="105">
        <f t="shared" si="10"/>
        <v>0</v>
      </c>
    </row>
    <row r="199" spans="1:6" ht="204.75" thickBot="1" x14ac:dyDescent="0.3">
      <c r="A199" s="17" t="s">
        <v>317</v>
      </c>
      <c r="B199" s="36" t="s">
        <v>318</v>
      </c>
      <c r="C199" s="37" t="s">
        <v>14</v>
      </c>
      <c r="D199" s="84">
        <v>1</v>
      </c>
      <c r="E199" s="105"/>
      <c r="F199" s="105">
        <f t="shared" si="10"/>
        <v>0</v>
      </c>
    </row>
    <row r="200" spans="1:6" ht="39" thickBot="1" x14ac:dyDescent="0.3">
      <c r="A200" s="17" t="s">
        <v>319</v>
      </c>
      <c r="B200" s="18" t="s">
        <v>320</v>
      </c>
      <c r="C200" s="27" t="s">
        <v>14</v>
      </c>
      <c r="D200" s="84">
        <v>4</v>
      </c>
      <c r="E200" s="105"/>
      <c r="F200" s="105">
        <f t="shared" si="10"/>
        <v>0</v>
      </c>
    </row>
    <row r="201" spans="1:6" ht="15.75" thickBot="1" x14ac:dyDescent="0.3">
      <c r="A201" s="14">
        <v>13.4</v>
      </c>
      <c r="B201" s="35" t="s">
        <v>321</v>
      </c>
      <c r="C201" s="22"/>
      <c r="D201" s="90">
        <v>0</v>
      </c>
      <c r="E201" s="105"/>
      <c r="F201" s="105">
        <f t="shared" si="10"/>
        <v>0</v>
      </c>
    </row>
    <row r="202" spans="1:6" ht="115.5" thickBot="1" x14ac:dyDescent="0.3">
      <c r="A202" s="17" t="s">
        <v>322</v>
      </c>
      <c r="B202" s="18" t="s">
        <v>323</v>
      </c>
      <c r="C202" s="27" t="s">
        <v>14</v>
      </c>
      <c r="D202" s="84">
        <v>1</v>
      </c>
      <c r="E202" s="105"/>
      <c r="F202" s="105">
        <f t="shared" si="10"/>
        <v>0</v>
      </c>
    </row>
    <row r="203" spans="1:6" ht="115.5" thickBot="1" x14ac:dyDescent="0.3">
      <c r="A203" s="17" t="s">
        <v>324</v>
      </c>
      <c r="B203" s="18" t="s">
        <v>325</v>
      </c>
      <c r="C203" s="27" t="s">
        <v>14</v>
      </c>
      <c r="D203" s="84">
        <v>4</v>
      </c>
      <c r="E203" s="105"/>
      <c r="F203" s="105">
        <f t="shared" si="10"/>
        <v>0</v>
      </c>
    </row>
    <row r="204" spans="1:6" ht="90" thickBot="1" x14ac:dyDescent="0.3">
      <c r="A204" s="17" t="s">
        <v>326</v>
      </c>
      <c r="B204" s="18" t="s">
        <v>327</v>
      </c>
      <c r="C204" s="27" t="s">
        <v>14</v>
      </c>
      <c r="D204" s="84">
        <v>6</v>
      </c>
      <c r="E204" s="105"/>
      <c r="F204" s="105">
        <f t="shared" si="10"/>
        <v>0</v>
      </c>
    </row>
    <row r="205" spans="1:6" ht="39" thickBot="1" x14ac:dyDescent="0.3">
      <c r="A205" s="17" t="s">
        <v>328</v>
      </c>
      <c r="B205" s="18" t="s">
        <v>329</v>
      </c>
      <c r="C205" s="27" t="s">
        <v>14</v>
      </c>
      <c r="D205" s="84">
        <v>1</v>
      </c>
      <c r="E205" s="105"/>
      <c r="F205" s="105">
        <f t="shared" si="10"/>
        <v>0</v>
      </c>
    </row>
    <row r="206" spans="1:6" ht="128.25" thickBot="1" x14ac:dyDescent="0.3">
      <c r="A206" s="17" t="s">
        <v>330</v>
      </c>
      <c r="B206" s="18" t="s">
        <v>331</v>
      </c>
      <c r="C206" s="27" t="s">
        <v>14</v>
      </c>
      <c r="D206" s="84">
        <v>6</v>
      </c>
      <c r="E206" s="105"/>
      <c r="F206" s="105">
        <f t="shared" si="10"/>
        <v>0</v>
      </c>
    </row>
    <row r="207" spans="1:6" ht="102.75" thickBot="1" x14ac:dyDescent="0.3">
      <c r="A207" s="17" t="s">
        <v>332</v>
      </c>
      <c r="B207" s="18" t="s">
        <v>333</v>
      </c>
      <c r="C207" s="27" t="s">
        <v>14</v>
      </c>
      <c r="D207" s="84">
        <v>2</v>
      </c>
      <c r="E207" s="105"/>
      <c r="F207" s="105">
        <f t="shared" si="10"/>
        <v>0</v>
      </c>
    </row>
    <row r="208" spans="1:6" ht="102.75" thickBot="1" x14ac:dyDescent="0.3">
      <c r="A208" s="17" t="s">
        <v>334</v>
      </c>
      <c r="B208" s="18" t="s">
        <v>335</v>
      </c>
      <c r="C208" s="27" t="s">
        <v>14</v>
      </c>
      <c r="D208" s="84">
        <v>4</v>
      </c>
      <c r="E208" s="105"/>
      <c r="F208" s="105">
        <f t="shared" si="10"/>
        <v>0</v>
      </c>
    </row>
    <row r="209" spans="1:6" ht="153.75" thickBot="1" x14ac:dyDescent="0.3">
      <c r="A209" s="17" t="s">
        <v>336</v>
      </c>
      <c r="B209" s="18" t="s">
        <v>337</v>
      </c>
      <c r="C209" s="27" t="s">
        <v>928</v>
      </c>
      <c r="D209" s="84">
        <v>17.190000000000001</v>
      </c>
      <c r="E209" s="105"/>
      <c r="F209" s="105">
        <f t="shared" si="10"/>
        <v>0</v>
      </c>
    </row>
    <row r="210" spans="1:6" ht="39" thickBot="1" x14ac:dyDescent="0.3">
      <c r="A210" s="17" t="s">
        <v>338</v>
      </c>
      <c r="B210" s="18" t="s">
        <v>339</v>
      </c>
      <c r="C210" s="27" t="s">
        <v>14</v>
      </c>
      <c r="D210" s="84">
        <v>4</v>
      </c>
      <c r="E210" s="105"/>
      <c r="F210" s="105">
        <f t="shared" si="10"/>
        <v>0</v>
      </c>
    </row>
    <row r="211" spans="1:6" ht="15.75" thickBot="1" x14ac:dyDescent="0.3">
      <c r="A211" s="2"/>
      <c r="B211" s="2"/>
      <c r="C211" s="2"/>
      <c r="D211" s="7">
        <v>0</v>
      </c>
      <c r="E211" s="113" t="s">
        <v>340</v>
      </c>
      <c r="F211" s="106">
        <f>SUM(F187:F210)</f>
        <v>0</v>
      </c>
    </row>
    <row r="212" spans="1:6" ht="15.75" thickBot="1" x14ac:dyDescent="0.3">
      <c r="A212" s="2"/>
      <c r="B212" s="2"/>
      <c r="C212" s="2"/>
      <c r="D212" s="7">
        <v>0</v>
      </c>
      <c r="E212" s="114"/>
      <c r="F212" s="107"/>
    </row>
    <row r="213" spans="1:6" ht="15.75" thickBot="1" x14ac:dyDescent="0.3">
      <c r="A213" s="11" t="s">
        <v>341</v>
      </c>
      <c r="B213" s="29" t="s">
        <v>342</v>
      </c>
      <c r="C213" s="30"/>
      <c r="D213" s="87">
        <v>0</v>
      </c>
      <c r="E213" s="85"/>
      <c r="F213" s="94"/>
    </row>
    <row r="214" spans="1:6" ht="15.75" thickBot="1" x14ac:dyDescent="0.3">
      <c r="A214" s="14">
        <v>14.1</v>
      </c>
      <c r="B214" s="33" t="s">
        <v>343</v>
      </c>
      <c r="C214" s="34"/>
      <c r="D214" s="89">
        <v>0</v>
      </c>
      <c r="E214" s="107"/>
      <c r="F214" s="107"/>
    </row>
    <row r="215" spans="1:6" ht="26.25" thickBot="1" x14ac:dyDescent="0.3">
      <c r="A215" s="17" t="s">
        <v>344</v>
      </c>
      <c r="B215" s="18" t="s">
        <v>345</v>
      </c>
      <c r="C215" s="27" t="s">
        <v>928</v>
      </c>
      <c r="D215" s="84">
        <v>271.08</v>
      </c>
      <c r="E215" s="105"/>
      <c r="F215" s="105">
        <f t="shared" ref="F215:F223" si="11">+E215*D215</f>
        <v>0</v>
      </c>
    </row>
    <row r="216" spans="1:6" ht="26.25" thickBot="1" x14ac:dyDescent="0.3">
      <c r="A216" s="17" t="s">
        <v>346</v>
      </c>
      <c r="B216" s="18" t="s">
        <v>347</v>
      </c>
      <c r="C216" s="27" t="s">
        <v>11</v>
      </c>
      <c r="D216" s="84">
        <v>107.42</v>
      </c>
      <c r="E216" s="105"/>
      <c r="F216" s="105">
        <f t="shared" si="11"/>
        <v>0</v>
      </c>
    </row>
    <row r="217" spans="1:6" ht="39" thickBot="1" x14ac:dyDescent="0.3">
      <c r="A217" s="17" t="s">
        <v>348</v>
      </c>
      <c r="B217" s="18" t="s">
        <v>349</v>
      </c>
      <c r="C217" s="27" t="s">
        <v>928</v>
      </c>
      <c r="D217" s="84">
        <v>111.48</v>
      </c>
      <c r="E217" s="105"/>
      <c r="F217" s="105">
        <f t="shared" si="11"/>
        <v>0</v>
      </c>
    </row>
    <row r="218" spans="1:6" ht="39" thickBot="1" x14ac:dyDescent="0.3">
      <c r="A218" s="17" t="s">
        <v>350</v>
      </c>
      <c r="B218" s="18" t="s">
        <v>351</v>
      </c>
      <c r="C218" s="27" t="s">
        <v>11</v>
      </c>
      <c r="D218" s="84">
        <v>54.52</v>
      </c>
      <c r="E218" s="105"/>
      <c r="F218" s="105">
        <f t="shared" si="11"/>
        <v>0</v>
      </c>
    </row>
    <row r="219" spans="1:6" ht="15.75" thickBot="1" x14ac:dyDescent="0.3">
      <c r="A219" s="14">
        <v>14.2</v>
      </c>
      <c r="B219" s="35" t="s">
        <v>352</v>
      </c>
      <c r="C219" s="22"/>
      <c r="D219" s="90">
        <v>0</v>
      </c>
      <c r="E219" s="105"/>
      <c r="F219" s="105">
        <f t="shared" si="11"/>
        <v>0</v>
      </c>
    </row>
    <row r="220" spans="1:6" ht="26.25" thickBot="1" x14ac:dyDescent="0.3">
      <c r="A220" s="17" t="s">
        <v>353</v>
      </c>
      <c r="B220" s="18" t="s">
        <v>354</v>
      </c>
      <c r="C220" s="27" t="s">
        <v>928</v>
      </c>
      <c r="D220" s="84">
        <v>7.25</v>
      </c>
      <c r="E220" s="105"/>
      <c r="F220" s="105">
        <f t="shared" si="11"/>
        <v>0</v>
      </c>
    </row>
    <row r="221" spans="1:6" ht="15.75" thickBot="1" x14ac:dyDescent="0.3">
      <c r="A221" s="14">
        <v>14.3</v>
      </c>
      <c r="B221" s="35" t="s">
        <v>355</v>
      </c>
      <c r="C221" s="22"/>
      <c r="D221" s="90">
        <v>0</v>
      </c>
      <c r="E221" s="105"/>
      <c r="F221" s="105">
        <f t="shared" si="11"/>
        <v>0</v>
      </c>
    </row>
    <row r="222" spans="1:6" ht="39" thickBot="1" x14ac:dyDescent="0.3">
      <c r="A222" s="17" t="s">
        <v>356</v>
      </c>
      <c r="B222" s="18" t="s">
        <v>357</v>
      </c>
      <c r="C222" s="27" t="s">
        <v>928</v>
      </c>
      <c r="D222" s="84">
        <v>52.91</v>
      </c>
      <c r="E222" s="105"/>
      <c r="F222" s="105">
        <f t="shared" si="11"/>
        <v>0</v>
      </c>
    </row>
    <row r="223" spans="1:6" ht="39" thickBot="1" x14ac:dyDescent="0.3">
      <c r="A223" s="17" t="s">
        <v>358</v>
      </c>
      <c r="B223" s="18" t="s">
        <v>359</v>
      </c>
      <c r="C223" s="27" t="s">
        <v>11</v>
      </c>
      <c r="D223" s="84">
        <v>61.74</v>
      </c>
      <c r="E223" s="105"/>
      <c r="F223" s="105">
        <f t="shared" si="11"/>
        <v>0</v>
      </c>
    </row>
    <row r="224" spans="1:6" ht="15.75" thickBot="1" x14ac:dyDescent="0.3">
      <c r="A224" s="2"/>
      <c r="B224" s="2"/>
      <c r="C224" s="2"/>
      <c r="D224" s="7">
        <v>0</v>
      </c>
      <c r="E224" s="113" t="s">
        <v>360</v>
      </c>
      <c r="F224" s="106">
        <f>SUM(F215:F223)</f>
        <v>0</v>
      </c>
    </row>
    <row r="225" spans="1:6" ht="15.75" thickBot="1" x14ac:dyDescent="0.3">
      <c r="A225" s="2"/>
      <c r="B225" s="2"/>
      <c r="C225" s="2"/>
      <c r="D225" s="7">
        <v>0</v>
      </c>
      <c r="E225" s="114"/>
      <c r="F225" s="107"/>
    </row>
    <row r="226" spans="1:6" ht="15.75" thickBot="1" x14ac:dyDescent="0.3">
      <c r="A226" s="11" t="s">
        <v>361</v>
      </c>
      <c r="B226" s="29" t="s">
        <v>362</v>
      </c>
      <c r="C226" s="30"/>
      <c r="D226" s="87">
        <v>0</v>
      </c>
      <c r="E226" s="85"/>
      <c r="F226" s="94"/>
    </row>
    <row r="227" spans="1:6" ht="15.75" thickBot="1" x14ac:dyDescent="0.3">
      <c r="A227" s="14">
        <v>15.1</v>
      </c>
      <c r="B227" s="33" t="s">
        <v>363</v>
      </c>
      <c r="C227" s="34"/>
      <c r="D227" s="89">
        <v>0</v>
      </c>
      <c r="E227" s="107"/>
      <c r="F227" s="107"/>
    </row>
    <row r="228" spans="1:6" ht="26.25" thickBot="1" x14ac:dyDescent="0.3">
      <c r="A228" s="17" t="s">
        <v>364</v>
      </c>
      <c r="B228" s="18" t="s">
        <v>365</v>
      </c>
      <c r="C228" s="27" t="s">
        <v>14</v>
      </c>
      <c r="D228" s="84">
        <v>2</v>
      </c>
      <c r="E228" s="105"/>
      <c r="F228" s="105">
        <f t="shared" ref="F228:F232" si="12">+E228*D228</f>
        <v>0</v>
      </c>
    </row>
    <row r="229" spans="1:6" ht="26.25" thickBot="1" x14ac:dyDescent="0.3">
      <c r="A229" s="17" t="s">
        <v>366</v>
      </c>
      <c r="B229" s="18" t="s">
        <v>367</v>
      </c>
      <c r="C229" s="27" t="s">
        <v>14</v>
      </c>
      <c r="D229" s="84">
        <v>5</v>
      </c>
      <c r="E229" s="105"/>
      <c r="F229" s="105">
        <f t="shared" si="12"/>
        <v>0</v>
      </c>
    </row>
    <row r="230" spans="1:6" ht="26.25" thickBot="1" x14ac:dyDescent="0.3">
      <c r="A230" s="17" t="s">
        <v>368</v>
      </c>
      <c r="B230" s="18" t="s">
        <v>369</v>
      </c>
      <c r="C230" s="27" t="s">
        <v>14</v>
      </c>
      <c r="D230" s="84">
        <v>3</v>
      </c>
      <c r="E230" s="105"/>
      <c r="F230" s="105">
        <f t="shared" si="12"/>
        <v>0</v>
      </c>
    </row>
    <row r="231" spans="1:6" ht="15.75" thickBot="1" x14ac:dyDescent="0.3">
      <c r="A231" s="14">
        <v>15.2</v>
      </c>
      <c r="B231" s="35" t="s">
        <v>370</v>
      </c>
      <c r="C231" s="22"/>
      <c r="D231" s="90">
        <v>0</v>
      </c>
      <c r="E231" s="105"/>
      <c r="F231" s="105">
        <f t="shared" si="12"/>
        <v>0</v>
      </c>
    </row>
    <row r="232" spans="1:6" ht="26.25" thickBot="1" x14ac:dyDescent="0.3">
      <c r="A232" s="17" t="s">
        <v>371</v>
      </c>
      <c r="B232" s="18" t="s">
        <v>372</v>
      </c>
      <c r="C232" s="27" t="s">
        <v>928</v>
      </c>
      <c r="D232" s="84">
        <v>4.9800000000000004</v>
      </c>
      <c r="E232" s="105"/>
      <c r="F232" s="105">
        <f t="shared" si="12"/>
        <v>0</v>
      </c>
    </row>
    <row r="233" spans="1:6" ht="15.75" thickBot="1" x14ac:dyDescent="0.3">
      <c r="A233" s="2"/>
      <c r="B233" s="2"/>
      <c r="C233" s="2"/>
      <c r="D233" s="7">
        <v>0</v>
      </c>
      <c r="E233" s="113" t="s">
        <v>373</v>
      </c>
      <c r="F233" s="106">
        <f>SUM(F228:F232)</f>
        <v>0</v>
      </c>
    </row>
    <row r="234" spans="1:6" ht="15.75" thickBot="1" x14ac:dyDescent="0.3">
      <c r="A234" s="2"/>
      <c r="B234" s="2"/>
      <c r="C234" s="2"/>
      <c r="D234" s="7">
        <v>0</v>
      </c>
      <c r="E234" s="114"/>
      <c r="F234" s="107"/>
    </row>
    <row r="235" spans="1:6" ht="15.75" thickBot="1" x14ac:dyDescent="0.3">
      <c r="A235" s="11" t="s">
        <v>374</v>
      </c>
      <c r="B235" s="29" t="s">
        <v>375</v>
      </c>
      <c r="C235" s="30"/>
      <c r="D235" s="87">
        <v>0</v>
      </c>
      <c r="E235" s="85"/>
      <c r="F235" s="94"/>
    </row>
    <row r="236" spans="1:6" ht="15.75" thickBot="1" x14ac:dyDescent="0.3">
      <c r="A236" s="14">
        <v>16.100000000000001</v>
      </c>
      <c r="B236" s="33" t="s">
        <v>376</v>
      </c>
      <c r="C236" s="34"/>
      <c r="D236" s="89">
        <v>0</v>
      </c>
      <c r="E236" s="107"/>
      <c r="F236" s="107"/>
    </row>
    <row r="237" spans="1:6" ht="51.75" thickBot="1" x14ac:dyDescent="0.3">
      <c r="A237" s="17" t="s">
        <v>377</v>
      </c>
      <c r="B237" s="18" t="s">
        <v>378</v>
      </c>
      <c r="C237" s="19" t="s">
        <v>930</v>
      </c>
      <c r="D237" s="84">
        <v>205.07</v>
      </c>
      <c r="E237" s="105"/>
      <c r="F237" s="105">
        <f t="shared" ref="F237:F247" si="13">+E237*D237</f>
        <v>0</v>
      </c>
    </row>
    <row r="238" spans="1:6" ht="51.75" thickBot="1" x14ac:dyDescent="0.3">
      <c r="A238" s="17" t="s">
        <v>379</v>
      </c>
      <c r="B238" s="18" t="s">
        <v>32</v>
      </c>
      <c r="C238" s="19" t="s">
        <v>930</v>
      </c>
      <c r="D238" s="84">
        <v>307.60000000000002</v>
      </c>
      <c r="E238" s="105"/>
      <c r="F238" s="105">
        <f t="shared" si="13"/>
        <v>0</v>
      </c>
    </row>
    <row r="239" spans="1:6" ht="77.25" thickBot="1" x14ac:dyDescent="0.3">
      <c r="A239" s="17" t="s">
        <v>380</v>
      </c>
      <c r="B239" s="18" t="s">
        <v>381</v>
      </c>
      <c r="C239" s="19" t="s">
        <v>930</v>
      </c>
      <c r="D239" s="84">
        <v>170.89</v>
      </c>
      <c r="E239" s="105"/>
      <c r="F239" s="105">
        <f t="shared" si="13"/>
        <v>0</v>
      </c>
    </row>
    <row r="240" spans="1:6" ht="51.75" thickBot="1" x14ac:dyDescent="0.3">
      <c r="A240" s="17" t="s">
        <v>382</v>
      </c>
      <c r="B240" s="18" t="s">
        <v>383</v>
      </c>
      <c r="C240" s="19" t="s">
        <v>928</v>
      </c>
      <c r="D240" s="84">
        <v>683.55</v>
      </c>
      <c r="E240" s="105"/>
      <c r="F240" s="105">
        <f t="shared" si="13"/>
        <v>0</v>
      </c>
    </row>
    <row r="241" spans="1:6" ht="39" thickBot="1" x14ac:dyDescent="0.3">
      <c r="A241" s="17" t="s">
        <v>384</v>
      </c>
      <c r="B241" s="18" t="s">
        <v>385</v>
      </c>
      <c r="C241" s="19" t="s">
        <v>928</v>
      </c>
      <c r="D241" s="84">
        <v>683.55</v>
      </c>
      <c r="E241" s="105"/>
      <c r="F241" s="105">
        <f t="shared" si="13"/>
        <v>0</v>
      </c>
    </row>
    <row r="242" spans="1:6" ht="26.25" thickBot="1" x14ac:dyDescent="0.3">
      <c r="A242" s="17" t="s">
        <v>386</v>
      </c>
      <c r="B242" s="18" t="s">
        <v>87</v>
      </c>
      <c r="C242" s="19" t="s">
        <v>11</v>
      </c>
      <c r="D242" s="84">
        <v>415.07</v>
      </c>
      <c r="E242" s="105"/>
      <c r="F242" s="105">
        <f t="shared" si="13"/>
        <v>0</v>
      </c>
    </row>
    <row r="243" spans="1:6" ht="51.75" thickBot="1" x14ac:dyDescent="0.3">
      <c r="A243" s="17" t="s">
        <v>387</v>
      </c>
      <c r="B243" s="18" t="s">
        <v>388</v>
      </c>
      <c r="C243" s="27" t="s">
        <v>11</v>
      </c>
      <c r="D243" s="84">
        <v>103.95</v>
      </c>
      <c r="E243" s="105"/>
      <c r="F243" s="105">
        <f t="shared" si="13"/>
        <v>0</v>
      </c>
    </row>
    <row r="244" spans="1:6" ht="26.25" thickBot="1" x14ac:dyDescent="0.3">
      <c r="A244" s="17" t="s">
        <v>389</v>
      </c>
      <c r="B244" s="18" t="s">
        <v>390</v>
      </c>
      <c r="C244" s="19" t="s">
        <v>11</v>
      </c>
      <c r="D244" s="84">
        <v>144.38</v>
      </c>
      <c r="E244" s="105"/>
      <c r="F244" s="105">
        <f t="shared" si="13"/>
        <v>0</v>
      </c>
    </row>
    <row r="245" spans="1:6" ht="26.25" thickBot="1" x14ac:dyDescent="0.3">
      <c r="A245" s="17" t="s">
        <v>391</v>
      </c>
      <c r="B245" s="18" t="s">
        <v>64</v>
      </c>
      <c r="C245" s="19" t="s">
        <v>11</v>
      </c>
      <c r="D245" s="84">
        <v>5</v>
      </c>
      <c r="E245" s="105"/>
      <c r="F245" s="105">
        <f t="shared" si="13"/>
        <v>0</v>
      </c>
    </row>
    <row r="246" spans="1:6" ht="51.75" thickBot="1" x14ac:dyDescent="0.3">
      <c r="A246" s="17" t="s">
        <v>392</v>
      </c>
      <c r="B246" s="18" t="s">
        <v>44</v>
      </c>
      <c r="C246" s="19" t="s">
        <v>45</v>
      </c>
      <c r="D246" s="84">
        <v>2074.5300000000002</v>
      </c>
      <c r="E246" s="105"/>
      <c r="F246" s="105">
        <f t="shared" si="13"/>
        <v>0</v>
      </c>
    </row>
    <row r="247" spans="1:6" ht="51.75" thickBot="1" x14ac:dyDescent="0.3">
      <c r="A247" s="17" t="s">
        <v>393</v>
      </c>
      <c r="B247" s="18" t="s">
        <v>54</v>
      </c>
      <c r="C247" s="19" t="s">
        <v>45</v>
      </c>
      <c r="D247" s="84">
        <v>3802.05</v>
      </c>
      <c r="E247" s="105"/>
      <c r="F247" s="105">
        <f t="shared" si="13"/>
        <v>0</v>
      </c>
    </row>
    <row r="248" spans="1:6" ht="15.75" thickBot="1" x14ac:dyDescent="0.3">
      <c r="A248" s="2"/>
      <c r="B248" s="2"/>
      <c r="C248" s="2"/>
      <c r="D248" s="7">
        <v>0</v>
      </c>
      <c r="E248" s="113" t="s">
        <v>394</v>
      </c>
      <c r="F248" s="106">
        <f>SUM(F237:F247)</f>
        <v>0</v>
      </c>
    </row>
    <row r="249" spans="1:6" ht="15.75" thickBot="1" x14ac:dyDescent="0.3">
      <c r="A249" s="2"/>
      <c r="B249" s="2"/>
      <c r="C249" s="2"/>
      <c r="D249" s="7">
        <v>0</v>
      </c>
      <c r="E249" s="114"/>
      <c r="F249" s="107"/>
    </row>
    <row r="250" spans="1:6" ht="15.75" thickBot="1" x14ac:dyDescent="0.3">
      <c r="A250" s="11" t="s">
        <v>395</v>
      </c>
      <c r="B250" s="29" t="s">
        <v>396</v>
      </c>
      <c r="C250" s="30"/>
      <c r="D250" s="87">
        <v>0</v>
      </c>
      <c r="E250" s="85"/>
      <c r="F250" s="94"/>
    </row>
    <row r="251" spans="1:6" ht="15.75" thickBot="1" x14ac:dyDescent="0.3">
      <c r="A251" s="14" t="s">
        <v>397</v>
      </c>
      <c r="B251" s="33" t="s">
        <v>396</v>
      </c>
      <c r="C251" s="34"/>
      <c r="D251" s="89">
        <v>0</v>
      </c>
      <c r="E251" s="107"/>
      <c r="F251" s="107"/>
    </row>
    <row r="252" spans="1:6" ht="15.75" thickBot="1" x14ac:dyDescent="0.3">
      <c r="A252" s="17" t="s">
        <v>398</v>
      </c>
      <c r="B252" s="18" t="s">
        <v>399</v>
      </c>
      <c r="C252" s="27" t="s">
        <v>400</v>
      </c>
      <c r="D252" s="84">
        <v>1</v>
      </c>
      <c r="E252" s="105"/>
      <c r="F252" s="105">
        <f>+E252*D252</f>
        <v>0</v>
      </c>
    </row>
    <row r="253" spans="1:6" ht="15.75" thickBot="1" x14ac:dyDescent="0.3">
      <c r="A253" s="2"/>
      <c r="B253" s="2"/>
      <c r="C253" s="2"/>
      <c r="D253" s="7">
        <v>0</v>
      </c>
      <c r="E253" s="113" t="s">
        <v>401</v>
      </c>
      <c r="F253" s="106">
        <f>SUM(F252)</f>
        <v>0</v>
      </c>
    </row>
    <row r="254" spans="1:6" ht="15.75" thickBot="1" x14ac:dyDescent="0.3">
      <c r="A254" s="20"/>
      <c r="B254" s="21"/>
      <c r="C254" s="16"/>
      <c r="D254" s="83">
        <v>0</v>
      </c>
      <c r="E254" s="114"/>
      <c r="F254" s="107"/>
    </row>
    <row r="255" spans="1:6" ht="15.75" thickBot="1" x14ac:dyDescent="0.3">
      <c r="A255" s="23" t="s">
        <v>402</v>
      </c>
      <c r="B255" s="38" t="s">
        <v>403</v>
      </c>
      <c r="C255" s="39"/>
      <c r="D255" s="91">
        <v>0</v>
      </c>
      <c r="E255" s="85"/>
      <c r="F255" s="94"/>
    </row>
    <row r="256" spans="1:6" ht="15.75" thickBot="1" x14ac:dyDescent="0.3">
      <c r="A256" s="14" t="s">
        <v>404</v>
      </c>
      <c r="B256" s="31" t="s">
        <v>405</v>
      </c>
      <c r="C256" s="32"/>
      <c r="D256" s="88">
        <v>0</v>
      </c>
      <c r="E256" s="104"/>
      <c r="F256" s="104"/>
    </row>
    <row r="257" spans="1:6" ht="26.25" thickBot="1" x14ac:dyDescent="0.3">
      <c r="A257" s="14" t="s">
        <v>406</v>
      </c>
      <c r="B257" s="15" t="s">
        <v>407</v>
      </c>
      <c r="C257" s="16"/>
      <c r="D257" s="83">
        <v>0</v>
      </c>
      <c r="E257" s="104"/>
      <c r="F257" s="104"/>
    </row>
    <row r="258" spans="1:6" ht="15.75" thickBot="1" x14ac:dyDescent="0.3">
      <c r="A258" s="17" t="s">
        <v>408</v>
      </c>
      <c r="B258" s="18" t="s">
        <v>409</v>
      </c>
      <c r="C258" s="19" t="s">
        <v>11</v>
      </c>
      <c r="D258" s="84">
        <v>2</v>
      </c>
      <c r="E258" s="105"/>
      <c r="F258" s="105">
        <f t="shared" ref="F258:F321" si="14">+E258*D258</f>
        <v>0</v>
      </c>
    </row>
    <row r="259" spans="1:6" ht="15.75" thickBot="1" x14ac:dyDescent="0.3">
      <c r="A259" s="17" t="s">
        <v>410</v>
      </c>
      <c r="B259" s="18" t="s">
        <v>411</v>
      </c>
      <c r="C259" s="19" t="s">
        <v>14</v>
      </c>
      <c r="D259" s="84">
        <v>4</v>
      </c>
      <c r="E259" s="105"/>
      <c r="F259" s="105">
        <f t="shared" si="14"/>
        <v>0</v>
      </c>
    </row>
    <row r="260" spans="1:6" ht="15.75" thickBot="1" x14ac:dyDescent="0.3">
      <c r="A260" s="17" t="s">
        <v>412</v>
      </c>
      <c r="B260" s="18" t="s">
        <v>413</v>
      </c>
      <c r="C260" s="19" t="s">
        <v>11</v>
      </c>
      <c r="D260" s="84">
        <v>26</v>
      </c>
      <c r="E260" s="105"/>
      <c r="F260" s="105">
        <f t="shared" si="14"/>
        <v>0</v>
      </c>
    </row>
    <row r="261" spans="1:6" ht="15.75" thickBot="1" x14ac:dyDescent="0.3">
      <c r="A261" s="17" t="s">
        <v>414</v>
      </c>
      <c r="B261" s="18" t="s">
        <v>415</v>
      </c>
      <c r="C261" s="19" t="s">
        <v>14</v>
      </c>
      <c r="D261" s="84">
        <v>9</v>
      </c>
      <c r="E261" s="105"/>
      <c r="F261" s="105">
        <f t="shared" si="14"/>
        <v>0</v>
      </c>
    </row>
    <row r="262" spans="1:6" ht="15.75" thickBot="1" x14ac:dyDescent="0.3">
      <c r="A262" s="17" t="s">
        <v>416</v>
      </c>
      <c r="B262" s="18" t="s">
        <v>417</v>
      </c>
      <c r="C262" s="19" t="s">
        <v>14</v>
      </c>
      <c r="D262" s="84">
        <v>2</v>
      </c>
      <c r="E262" s="105"/>
      <c r="F262" s="105">
        <f t="shared" si="14"/>
        <v>0</v>
      </c>
    </row>
    <row r="263" spans="1:6" ht="15.75" thickBot="1" x14ac:dyDescent="0.3">
      <c r="A263" s="17" t="s">
        <v>418</v>
      </c>
      <c r="B263" s="18" t="s">
        <v>419</v>
      </c>
      <c r="C263" s="19" t="s">
        <v>14</v>
      </c>
      <c r="D263" s="84">
        <v>1</v>
      </c>
      <c r="E263" s="105"/>
      <c r="F263" s="105">
        <f t="shared" si="14"/>
        <v>0</v>
      </c>
    </row>
    <row r="264" spans="1:6" ht="15.75" thickBot="1" x14ac:dyDescent="0.3">
      <c r="A264" s="17" t="s">
        <v>420</v>
      </c>
      <c r="B264" s="18" t="s">
        <v>421</v>
      </c>
      <c r="C264" s="19" t="s">
        <v>14</v>
      </c>
      <c r="D264" s="84">
        <v>1</v>
      </c>
      <c r="E264" s="105"/>
      <c r="F264" s="105">
        <f t="shared" si="14"/>
        <v>0</v>
      </c>
    </row>
    <row r="265" spans="1:6" ht="15.75" thickBot="1" x14ac:dyDescent="0.3">
      <c r="A265" s="17" t="s">
        <v>422</v>
      </c>
      <c r="B265" s="18" t="s">
        <v>423</v>
      </c>
      <c r="C265" s="19" t="s">
        <v>14</v>
      </c>
      <c r="D265" s="84">
        <v>1</v>
      </c>
      <c r="E265" s="105"/>
      <c r="F265" s="105">
        <f t="shared" si="14"/>
        <v>0</v>
      </c>
    </row>
    <row r="266" spans="1:6" ht="26.25" thickBot="1" x14ac:dyDescent="0.3">
      <c r="A266" s="17" t="s">
        <v>424</v>
      </c>
      <c r="B266" s="18" t="s">
        <v>425</v>
      </c>
      <c r="C266" s="19" t="s">
        <v>14</v>
      </c>
      <c r="D266" s="84">
        <v>1</v>
      </c>
      <c r="E266" s="105"/>
      <c r="F266" s="105">
        <f t="shared" si="14"/>
        <v>0</v>
      </c>
    </row>
    <row r="267" spans="1:6" ht="15.75" thickBot="1" x14ac:dyDescent="0.3">
      <c r="A267" s="17" t="s">
        <v>426</v>
      </c>
      <c r="B267" s="18" t="s">
        <v>427</v>
      </c>
      <c r="C267" s="19" t="s">
        <v>14</v>
      </c>
      <c r="D267" s="84">
        <v>1</v>
      </c>
      <c r="E267" s="105"/>
      <c r="F267" s="105">
        <f t="shared" si="14"/>
        <v>0</v>
      </c>
    </row>
    <row r="268" spans="1:6" ht="26.25" thickBot="1" x14ac:dyDescent="0.3">
      <c r="A268" s="17" t="s">
        <v>428</v>
      </c>
      <c r="B268" s="18" t="s">
        <v>429</v>
      </c>
      <c r="C268" s="19" t="s">
        <v>14</v>
      </c>
      <c r="D268" s="84">
        <v>1</v>
      </c>
      <c r="E268" s="105"/>
      <c r="F268" s="105">
        <f t="shared" si="14"/>
        <v>0</v>
      </c>
    </row>
    <row r="269" spans="1:6" ht="15.75" thickBot="1" x14ac:dyDescent="0.3">
      <c r="A269" s="17" t="s">
        <v>430</v>
      </c>
      <c r="B269" s="18" t="s">
        <v>431</v>
      </c>
      <c r="C269" s="40" t="s">
        <v>14</v>
      </c>
      <c r="D269" s="84">
        <v>1</v>
      </c>
      <c r="E269" s="105"/>
      <c r="F269" s="105">
        <f t="shared" si="14"/>
        <v>0</v>
      </c>
    </row>
    <row r="270" spans="1:6" ht="26.25" thickBot="1" x14ac:dyDescent="0.3">
      <c r="A270" s="17" t="s">
        <v>432</v>
      </c>
      <c r="B270" s="18" t="s">
        <v>433</v>
      </c>
      <c r="C270" s="40" t="s">
        <v>14</v>
      </c>
      <c r="D270" s="84">
        <v>1</v>
      </c>
      <c r="E270" s="105"/>
      <c r="F270" s="105">
        <f t="shared" si="14"/>
        <v>0</v>
      </c>
    </row>
    <row r="271" spans="1:6" ht="15.75" thickBot="1" x14ac:dyDescent="0.3">
      <c r="A271" s="17" t="s">
        <v>434</v>
      </c>
      <c r="B271" s="18" t="s">
        <v>435</v>
      </c>
      <c r="C271" s="19" t="s">
        <v>14</v>
      </c>
      <c r="D271" s="84">
        <v>1</v>
      </c>
      <c r="E271" s="105"/>
      <c r="F271" s="105">
        <f t="shared" si="14"/>
        <v>0</v>
      </c>
    </row>
    <row r="272" spans="1:6" ht="15.75" thickBot="1" x14ac:dyDescent="0.3">
      <c r="A272" s="17" t="s">
        <v>436</v>
      </c>
      <c r="B272" s="21" t="s">
        <v>437</v>
      </c>
      <c r="C272" s="41" t="s">
        <v>400</v>
      </c>
      <c r="D272" s="84">
        <v>1</v>
      </c>
      <c r="E272" s="105"/>
      <c r="F272" s="105">
        <f t="shared" si="14"/>
        <v>0</v>
      </c>
    </row>
    <row r="273" spans="1:6" ht="26.25" thickBot="1" x14ac:dyDescent="0.3">
      <c r="A273" s="14" t="s">
        <v>438</v>
      </c>
      <c r="B273" s="15" t="s">
        <v>439</v>
      </c>
      <c r="C273" s="16"/>
      <c r="D273" s="83">
        <v>0</v>
      </c>
      <c r="E273" s="105"/>
      <c r="F273" s="105">
        <f t="shared" si="14"/>
        <v>0</v>
      </c>
    </row>
    <row r="274" spans="1:6" ht="15.75" thickBot="1" x14ac:dyDescent="0.3">
      <c r="A274" s="17" t="s">
        <v>440</v>
      </c>
      <c r="B274" s="42" t="s">
        <v>441</v>
      </c>
      <c r="C274" s="41" t="s">
        <v>11</v>
      </c>
      <c r="D274" s="84">
        <v>1</v>
      </c>
      <c r="E274" s="105"/>
      <c r="F274" s="105">
        <f t="shared" si="14"/>
        <v>0</v>
      </c>
    </row>
    <row r="275" spans="1:6" ht="15.75" thickBot="1" x14ac:dyDescent="0.3">
      <c r="A275" s="17" t="s">
        <v>442</v>
      </c>
      <c r="B275" s="43" t="s">
        <v>443</v>
      </c>
      <c r="C275" s="41" t="s">
        <v>14</v>
      </c>
      <c r="D275" s="84">
        <v>3</v>
      </c>
      <c r="E275" s="105"/>
      <c r="F275" s="105">
        <f t="shared" si="14"/>
        <v>0</v>
      </c>
    </row>
    <row r="276" spans="1:6" ht="15.75" thickBot="1" x14ac:dyDescent="0.3">
      <c r="A276" s="17" t="s">
        <v>444</v>
      </c>
      <c r="B276" s="43" t="s">
        <v>445</v>
      </c>
      <c r="C276" s="41" t="s">
        <v>14</v>
      </c>
      <c r="D276" s="84">
        <v>1</v>
      </c>
      <c r="E276" s="105"/>
      <c r="F276" s="105">
        <f t="shared" si="14"/>
        <v>0</v>
      </c>
    </row>
    <row r="277" spans="1:6" ht="15.75" thickBot="1" x14ac:dyDescent="0.3">
      <c r="A277" s="17" t="s">
        <v>446</v>
      </c>
      <c r="B277" s="43" t="s">
        <v>447</v>
      </c>
      <c r="C277" s="41" t="s">
        <v>14</v>
      </c>
      <c r="D277" s="84">
        <v>1</v>
      </c>
      <c r="E277" s="105"/>
      <c r="F277" s="105">
        <f t="shared" si="14"/>
        <v>0</v>
      </c>
    </row>
    <row r="278" spans="1:6" ht="15.75" thickBot="1" x14ac:dyDescent="0.3">
      <c r="A278" s="17" t="s">
        <v>448</v>
      </c>
      <c r="B278" s="43" t="s">
        <v>449</v>
      </c>
      <c r="C278" s="41" t="s">
        <v>14</v>
      </c>
      <c r="D278" s="84">
        <v>1</v>
      </c>
      <c r="E278" s="105"/>
      <c r="F278" s="105">
        <f t="shared" si="14"/>
        <v>0</v>
      </c>
    </row>
    <row r="279" spans="1:6" ht="26.25" thickBot="1" x14ac:dyDescent="0.3">
      <c r="A279" s="17" t="s">
        <v>450</v>
      </c>
      <c r="B279" s="43" t="s">
        <v>451</v>
      </c>
      <c r="C279" s="41" t="s">
        <v>14</v>
      </c>
      <c r="D279" s="84">
        <v>1</v>
      </c>
      <c r="E279" s="105"/>
      <c r="F279" s="105">
        <f t="shared" si="14"/>
        <v>0</v>
      </c>
    </row>
    <row r="280" spans="1:6" ht="15.75" thickBot="1" x14ac:dyDescent="0.3">
      <c r="A280" s="17" t="s">
        <v>452</v>
      </c>
      <c r="B280" s="43" t="s">
        <v>435</v>
      </c>
      <c r="C280" s="17" t="s">
        <v>14</v>
      </c>
      <c r="D280" s="84">
        <v>1</v>
      </c>
      <c r="E280" s="105"/>
      <c r="F280" s="105">
        <f t="shared" si="14"/>
        <v>0</v>
      </c>
    </row>
    <row r="281" spans="1:6" ht="15.75" thickBot="1" x14ac:dyDescent="0.3">
      <c r="A281" s="17" t="s">
        <v>453</v>
      </c>
      <c r="B281" s="43" t="s">
        <v>454</v>
      </c>
      <c r="C281" s="17" t="s">
        <v>14</v>
      </c>
      <c r="D281" s="84">
        <v>1</v>
      </c>
      <c r="E281" s="105"/>
      <c r="F281" s="105">
        <f t="shared" si="14"/>
        <v>0</v>
      </c>
    </row>
    <row r="282" spans="1:6" ht="15.75" thickBot="1" x14ac:dyDescent="0.3">
      <c r="A282" s="17" t="s">
        <v>455</v>
      </c>
      <c r="B282" s="43" t="s">
        <v>413</v>
      </c>
      <c r="C282" s="41" t="s">
        <v>11</v>
      </c>
      <c r="D282" s="84">
        <v>1</v>
      </c>
      <c r="E282" s="105"/>
      <c r="F282" s="105">
        <f t="shared" si="14"/>
        <v>0</v>
      </c>
    </row>
    <row r="283" spans="1:6" ht="15.75" thickBot="1" x14ac:dyDescent="0.3">
      <c r="A283" s="17" t="s">
        <v>456</v>
      </c>
      <c r="B283" s="43" t="s">
        <v>415</v>
      </c>
      <c r="C283" s="41" t="s">
        <v>14</v>
      </c>
      <c r="D283" s="84">
        <v>3</v>
      </c>
      <c r="E283" s="105"/>
      <c r="F283" s="105">
        <f t="shared" si="14"/>
        <v>0</v>
      </c>
    </row>
    <row r="284" spans="1:6" ht="26.25" thickBot="1" x14ac:dyDescent="0.3">
      <c r="A284" s="14" t="s">
        <v>457</v>
      </c>
      <c r="B284" s="44" t="s">
        <v>458</v>
      </c>
      <c r="C284" s="16"/>
      <c r="D284" s="83">
        <v>0</v>
      </c>
      <c r="E284" s="105"/>
      <c r="F284" s="105">
        <f t="shared" si="14"/>
        <v>0</v>
      </c>
    </row>
    <row r="285" spans="1:6" ht="26.25" thickBot="1" x14ac:dyDescent="0.3">
      <c r="A285" s="17" t="s">
        <v>459</v>
      </c>
      <c r="B285" s="43" t="s">
        <v>460</v>
      </c>
      <c r="C285" s="41" t="s">
        <v>14</v>
      </c>
      <c r="D285" s="84">
        <v>1</v>
      </c>
      <c r="E285" s="105"/>
      <c r="F285" s="105">
        <f t="shared" si="14"/>
        <v>0</v>
      </c>
    </row>
    <row r="286" spans="1:6" ht="26.25" thickBot="1" x14ac:dyDescent="0.3">
      <c r="A286" s="17" t="s">
        <v>461</v>
      </c>
      <c r="B286" s="43" t="s">
        <v>462</v>
      </c>
      <c r="C286" s="41" t="s">
        <v>14</v>
      </c>
      <c r="D286" s="84">
        <v>4</v>
      </c>
      <c r="E286" s="105"/>
      <c r="F286" s="105">
        <f t="shared" si="14"/>
        <v>0</v>
      </c>
    </row>
    <row r="287" spans="1:6" ht="15.75" thickBot="1" x14ac:dyDescent="0.3">
      <c r="A287" s="14" t="s">
        <v>463</v>
      </c>
      <c r="B287" s="45" t="s">
        <v>464</v>
      </c>
      <c r="C287" s="16"/>
      <c r="D287" s="83">
        <v>0</v>
      </c>
      <c r="E287" s="105"/>
      <c r="F287" s="105">
        <f t="shared" si="14"/>
        <v>0</v>
      </c>
    </row>
    <row r="288" spans="1:6" ht="15.75" thickBot="1" x14ac:dyDescent="0.3">
      <c r="A288" s="17" t="s">
        <v>465</v>
      </c>
      <c r="B288" s="43" t="s">
        <v>466</v>
      </c>
      <c r="C288" s="41" t="s">
        <v>11</v>
      </c>
      <c r="D288" s="84">
        <v>13</v>
      </c>
      <c r="E288" s="105"/>
      <c r="F288" s="105">
        <f t="shared" si="14"/>
        <v>0</v>
      </c>
    </row>
    <row r="289" spans="1:6" ht="26.25" thickBot="1" x14ac:dyDescent="0.3">
      <c r="A289" s="17" t="s">
        <v>467</v>
      </c>
      <c r="B289" s="43" t="s">
        <v>468</v>
      </c>
      <c r="C289" s="41" t="s">
        <v>14</v>
      </c>
      <c r="D289" s="84">
        <v>9</v>
      </c>
      <c r="E289" s="105"/>
      <c r="F289" s="105">
        <f t="shared" si="14"/>
        <v>0</v>
      </c>
    </row>
    <row r="290" spans="1:6" ht="15.75" thickBot="1" x14ac:dyDescent="0.3">
      <c r="A290" s="17" t="s">
        <v>469</v>
      </c>
      <c r="B290" s="43" t="s">
        <v>470</v>
      </c>
      <c r="C290" s="41" t="s">
        <v>14</v>
      </c>
      <c r="D290" s="84">
        <v>26</v>
      </c>
      <c r="E290" s="105"/>
      <c r="F290" s="105">
        <f t="shared" si="14"/>
        <v>0</v>
      </c>
    </row>
    <row r="291" spans="1:6" ht="26.25" thickBot="1" x14ac:dyDescent="0.3">
      <c r="A291" s="17" t="s">
        <v>471</v>
      </c>
      <c r="B291" s="43" t="s">
        <v>472</v>
      </c>
      <c r="C291" s="41" t="s">
        <v>11</v>
      </c>
      <c r="D291" s="84">
        <v>6</v>
      </c>
      <c r="E291" s="105"/>
      <c r="F291" s="105">
        <f t="shared" si="14"/>
        <v>0</v>
      </c>
    </row>
    <row r="292" spans="1:6" ht="26.25" thickBot="1" x14ac:dyDescent="0.3">
      <c r="A292" s="17" t="s">
        <v>473</v>
      </c>
      <c r="B292" s="43" t="s">
        <v>474</v>
      </c>
      <c r="C292" s="41" t="s">
        <v>14</v>
      </c>
      <c r="D292" s="84">
        <v>5</v>
      </c>
      <c r="E292" s="105"/>
      <c r="F292" s="105">
        <f t="shared" si="14"/>
        <v>0</v>
      </c>
    </row>
    <row r="293" spans="1:6" ht="26.25" thickBot="1" x14ac:dyDescent="0.3">
      <c r="A293" s="17" t="s">
        <v>475</v>
      </c>
      <c r="B293" s="43" t="s">
        <v>476</v>
      </c>
      <c r="C293" s="41" t="s">
        <v>14</v>
      </c>
      <c r="D293" s="84">
        <v>2</v>
      </c>
      <c r="E293" s="105"/>
      <c r="F293" s="105">
        <f t="shared" si="14"/>
        <v>0</v>
      </c>
    </row>
    <row r="294" spans="1:6" ht="15.75" thickBot="1" x14ac:dyDescent="0.3">
      <c r="A294" s="17" t="s">
        <v>477</v>
      </c>
      <c r="B294" s="43" t="s">
        <v>478</v>
      </c>
      <c r="C294" s="41" t="s">
        <v>14</v>
      </c>
      <c r="D294" s="84">
        <v>2</v>
      </c>
      <c r="E294" s="105"/>
      <c r="F294" s="105">
        <f t="shared" si="14"/>
        <v>0</v>
      </c>
    </row>
    <row r="295" spans="1:6" ht="15.75" thickBot="1" x14ac:dyDescent="0.3">
      <c r="A295" s="17" t="s">
        <v>479</v>
      </c>
      <c r="B295" s="43" t="s">
        <v>480</v>
      </c>
      <c r="C295" s="41" t="s">
        <v>14</v>
      </c>
      <c r="D295" s="84">
        <v>4</v>
      </c>
      <c r="E295" s="105"/>
      <c r="F295" s="105">
        <f t="shared" si="14"/>
        <v>0</v>
      </c>
    </row>
    <row r="296" spans="1:6" ht="15.75" thickBot="1" x14ac:dyDescent="0.3">
      <c r="A296" s="17" t="s">
        <v>481</v>
      </c>
      <c r="B296" s="46" t="s">
        <v>482</v>
      </c>
      <c r="C296" s="19" t="s">
        <v>14</v>
      </c>
      <c r="D296" s="84">
        <v>4</v>
      </c>
      <c r="E296" s="105"/>
      <c r="F296" s="105">
        <f t="shared" si="14"/>
        <v>0</v>
      </c>
    </row>
    <row r="297" spans="1:6" ht="15.75" thickBot="1" x14ac:dyDescent="0.3">
      <c r="A297" s="17" t="s">
        <v>483</v>
      </c>
      <c r="B297" s="18" t="s">
        <v>484</v>
      </c>
      <c r="C297" s="19" t="s">
        <v>14</v>
      </c>
      <c r="D297" s="84">
        <v>4</v>
      </c>
      <c r="E297" s="105"/>
      <c r="F297" s="105">
        <f t="shared" si="14"/>
        <v>0</v>
      </c>
    </row>
    <row r="298" spans="1:6" ht="15.75" thickBot="1" x14ac:dyDescent="0.3">
      <c r="A298" s="17" t="s">
        <v>485</v>
      </c>
      <c r="B298" s="18" t="s">
        <v>486</v>
      </c>
      <c r="C298" s="19" t="s">
        <v>14</v>
      </c>
      <c r="D298" s="84">
        <v>1</v>
      </c>
      <c r="E298" s="105"/>
      <c r="F298" s="105">
        <f t="shared" si="14"/>
        <v>0</v>
      </c>
    </row>
    <row r="299" spans="1:6" ht="15.75" thickBot="1" x14ac:dyDescent="0.3">
      <c r="A299" s="17" t="s">
        <v>487</v>
      </c>
      <c r="B299" s="18" t="s">
        <v>488</v>
      </c>
      <c r="C299" s="19" t="s">
        <v>14</v>
      </c>
      <c r="D299" s="84">
        <v>2</v>
      </c>
      <c r="E299" s="105"/>
      <c r="F299" s="105">
        <f t="shared" si="14"/>
        <v>0</v>
      </c>
    </row>
    <row r="300" spans="1:6" ht="15.75" thickBot="1" x14ac:dyDescent="0.3">
      <c r="A300" s="17" t="s">
        <v>489</v>
      </c>
      <c r="B300" s="18" t="s">
        <v>490</v>
      </c>
      <c r="C300" s="19" t="s">
        <v>14</v>
      </c>
      <c r="D300" s="84">
        <v>2</v>
      </c>
      <c r="E300" s="105"/>
      <c r="F300" s="105">
        <f t="shared" si="14"/>
        <v>0</v>
      </c>
    </row>
    <row r="301" spans="1:6" ht="26.25" thickBot="1" x14ac:dyDescent="0.3">
      <c r="A301" s="17" t="s">
        <v>491</v>
      </c>
      <c r="B301" s="21" t="s">
        <v>492</v>
      </c>
      <c r="C301" s="41" t="s">
        <v>14</v>
      </c>
      <c r="D301" s="84">
        <v>2</v>
      </c>
      <c r="E301" s="105"/>
      <c r="F301" s="105">
        <f t="shared" si="14"/>
        <v>0</v>
      </c>
    </row>
    <row r="302" spans="1:6" ht="15.75" thickBot="1" x14ac:dyDescent="0.3">
      <c r="A302" s="17" t="s">
        <v>493</v>
      </c>
      <c r="B302" s="21" t="s">
        <v>494</v>
      </c>
      <c r="C302" s="41" t="s">
        <v>14</v>
      </c>
      <c r="D302" s="84">
        <v>4</v>
      </c>
      <c r="E302" s="105"/>
      <c r="F302" s="105">
        <f t="shared" si="14"/>
        <v>0</v>
      </c>
    </row>
    <row r="303" spans="1:6" ht="15.75" thickBot="1" x14ac:dyDescent="0.3">
      <c r="A303" s="17" t="s">
        <v>495</v>
      </c>
      <c r="B303" s="18" t="s">
        <v>496</v>
      </c>
      <c r="C303" s="40" t="s">
        <v>14</v>
      </c>
      <c r="D303" s="84">
        <v>2</v>
      </c>
      <c r="E303" s="105"/>
      <c r="F303" s="105">
        <f t="shared" si="14"/>
        <v>0</v>
      </c>
    </row>
    <row r="304" spans="1:6" ht="51.75" thickBot="1" x14ac:dyDescent="0.3">
      <c r="A304" s="17" t="s">
        <v>497</v>
      </c>
      <c r="B304" s="18" t="s">
        <v>498</v>
      </c>
      <c r="C304" s="40" t="s">
        <v>14</v>
      </c>
      <c r="D304" s="84">
        <v>2</v>
      </c>
      <c r="E304" s="105"/>
      <c r="F304" s="105">
        <f t="shared" si="14"/>
        <v>0</v>
      </c>
    </row>
    <row r="305" spans="1:6" ht="15.75" thickBot="1" x14ac:dyDescent="0.3">
      <c r="A305" s="17" t="s">
        <v>499</v>
      </c>
      <c r="B305" s="18" t="s">
        <v>500</v>
      </c>
      <c r="C305" s="19" t="s">
        <v>14</v>
      </c>
      <c r="D305" s="84">
        <v>2</v>
      </c>
      <c r="E305" s="105"/>
      <c r="F305" s="105">
        <f t="shared" si="14"/>
        <v>0</v>
      </c>
    </row>
    <row r="306" spans="1:6" ht="15.75" thickBot="1" x14ac:dyDescent="0.3">
      <c r="A306" s="17" t="s">
        <v>501</v>
      </c>
      <c r="B306" s="18" t="s">
        <v>502</v>
      </c>
      <c r="C306" s="19" t="s">
        <v>14</v>
      </c>
      <c r="D306" s="84">
        <v>1</v>
      </c>
      <c r="E306" s="105"/>
      <c r="F306" s="105">
        <f t="shared" si="14"/>
        <v>0</v>
      </c>
    </row>
    <row r="307" spans="1:6" ht="15.75" thickBot="1" x14ac:dyDescent="0.3">
      <c r="A307" s="17" t="s">
        <v>503</v>
      </c>
      <c r="B307" s="18" t="s">
        <v>504</v>
      </c>
      <c r="C307" s="19" t="s">
        <v>14</v>
      </c>
      <c r="D307" s="84">
        <v>1</v>
      </c>
      <c r="E307" s="105"/>
      <c r="F307" s="105">
        <f t="shared" si="14"/>
        <v>0</v>
      </c>
    </row>
    <row r="308" spans="1:6" ht="15.75" thickBot="1" x14ac:dyDescent="0.3">
      <c r="A308" s="17" t="s">
        <v>505</v>
      </c>
      <c r="B308" s="21" t="s">
        <v>506</v>
      </c>
      <c r="C308" s="41" t="s">
        <v>14</v>
      </c>
      <c r="D308" s="84">
        <v>1</v>
      </c>
      <c r="E308" s="105"/>
      <c r="F308" s="105">
        <f t="shared" si="14"/>
        <v>0</v>
      </c>
    </row>
    <row r="309" spans="1:6" ht="26.25" thickBot="1" x14ac:dyDescent="0.3">
      <c r="A309" s="14" t="s">
        <v>507</v>
      </c>
      <c r="B309" s="47" t="s">
        <v>508</v>
      </c>
      <c r="C309" s="16"/>
      <c r="D309" s="83">
        <v>0</v>
      </c>
      <c r="E309" s="105"/>
      <c r="F309" s="105">
        <f t="shared" si="14"/>
        <v>0</v>
      </c>
    </row>
    <row r="310" spans="1:6" ht="15.75" thickBot="1" x14ac:dyDescent="0.3">
      <c r="A310" s="17" t="s">
        <v>509</v>
      </c>
      <c r="B310" s="48" t="s">
        <v>413</v>
      </c>
      <c r="C310" s="41" t="s">
        <v>11</v>
      </c>
      <c r="D310" s="84">
        <v>26</v>
      </c>
      <c r="E310" s="105"/>
      <c r="F310" s="105">
        <f t="shared" si="14"/>
        <v>0</v>
      </c>
    </row>
    <row r="311" spans="1:6" ht="15.75" thickBot="1" x14ac:dyDescent="0.3">
      <c r="A311" s="17" t="s">
        <v>510</v>
      </c>
      <c r="B311" s="21" t="s">
        <v>511</v>
      </c>
      <c r="C311" s="41" t="s">
        <v>14</v>
      </c>
      <c r="D311" s="84">
        <v>25</v>
      </c>
      <c r="E311" s="105"/>
      <c r="F311" s="105">
        <f t="shared" si="14"/>
        <v>0</v>
      </c>
    </row>
    <row r="312" spans="1:6" ht="15.75" thickBot="1" x14ac:dyDescent="0.3">
      <c r="A312" s="17" t="s">
        <v>512</v>
      </c>
      <c r="B312" s="21" t="s">
        <v>513</v>
      </c>
      <c r="C312" s="41" t="s">
        <v>11</v>
      </c>
      <c r="D312" s="84">
        <v>77</v>
      </c>
      <c r="E312" s="105"/>
      <c r="F312" s="105">
        <f t="shared" si="14"/>
        <v>0</v>
      </c>
    </row>
    <row r="313" spans="1:6" ht="15.75" thickBot="1" x14ac:dyDescent="0.3">
      <c r="A313" s="17" t="s">
        <v>514</v>
      </c>
      <c r="B313" s="21" t="s">
        <v>515</v>
      </c>
      <c r="C313" s="41" t="s">
        <v>14</v>
      </c>
      <c r="D313" s="84">
        <v>24</v>
      </c>
      <c r="E313" s="105"/>
      <c r="F313" s="105">
        <f t="shared" si="14"/>
        <v>0</v>
      </c>
    </row>
    <row r="314" spans="1:6" ht="15.75" thickBot="1" x14ac:dyDescent="0.3">
      <c r="A314" s="17" t="s">
        <v>516</v>
      </c>
      <c r="B314" s="21" t="s">
        <v>517</v>
      </c>
      <c r="C314" s="41" t="s">
        <v>11</v>
      </c>
      <c r="D314" s="84">
        <v>19</v>
      </c>
      <c r="E314" s="105"/>
      <c r="F314" s="105">
        <f t="shared" si="14"/>
        <v>0</v>
      </c>
    </row>
    <row r="315" spans="1:6" ht="15.75" thickBot="1" x14ac:dyDescent="0.3">
      <c r="A315" s="17" t="s">
        <v>518</v>
      </c>
      <c r="B315" s="21" t="s">
        <v>519</v>
      </c>
      <c r="C315" s="41" t="s">
        <v>14</v>
      </c>
      <c r="D315" s="84">
        <v>6</v>
      </c>
      <c r="E315" s="105"/>
      <c r="F315" s="105">
        <f t="shared" si="14"/>
        <v>0</v>
      </c>
    </row>
    <row r="316" spans="1:6" ht="15.75" thickBot="1" x14ac:dyDescent="0.3">
      <c r="A316" s="17" t="s">
        <v>520</v>
      </c>
      <c r="B316" s="21" t="s">
        <v>521</v>
      </c>
      <c r="C316" s="41" t="s">
        <v>11</v>
      </c>
      <c r="D316" s="84">
        <v>22</v>
      </c>
      <c r="E316" s="105"/>
      <c r="F316" s="105">
        <f t="shared" si="14"/>
        <v>0</v>
      </c>
    </row>
    <row r="317" spans="1:6" ht="15.75" thickBot="1" x14ac:dyDescent="0.3">
      <c r="A317" s="17" t="s">
        <v>522</v>
      </c>
      <c r="B317" s="21" t="s">
        <v>523</v>
      </c>
      <c r="C317" s="41" t="s">
        <v>14</v>
      </c>
      <c r="D317" s="84">
        <v>20</v>
      </c>
      <c r="E317" s="105"/>
      <c r="F317" s="105">
        <f t="shared" si="14"/>
        <v>0</v>
      </c>
    </row>
    <row r="318" spans="1:6" ht="15.75" thickBot="1" x14ac:dyDescent="0.3">
      <c r="A318" s="17" t="s">
        <v>524</v>
      </c>
      <c r="B318" s="21" t="s">
        <v>525</v>
      </c>
      <c r="C318" s="41" t="s">
        <v>11</v>
      </c>
      <c r="D318" s="84">
        <v>16</v>
      </c>
      <c r="E318" s="105"/>
      <c r="F318" s="105">
        <f t="shared" si="14"/>
        <v>0</v>
      </c>
    </row>
    <row r="319" spans="1:6" ht="15.75" thickBot="1" x14ac:dyDescent="0.3">
      <c r="A319" s="17" t="s">
        <v>526</v>
      </c>
      <c r="B319" s="21" t="s">
        <v>527</v>
      </c>
      <c r="C319" s="41" t="s">
        <v>14</v>
      </c>
      <c r="D319" s="84">
        <v>21</v>
      </c>
      <c r="E319" s="105"/>
      <c r="F319" s="105">
        <f t="shared" si="14"/>
        <v>0</v>
      </c>
    </row>
    <row r="320" spans="1:6" ht="15.75" thickBot="1" x14ac:dyDescent="0.3">
      <c r="A320" s="17" t="s">
        <v>528</v>
      </c>
      <c r="B320" s="21" t="s">
        <v>529</v>
      </c>
      <c r="C320" s="41" t="s">
        <v>11</v>
      </c>
      <c r="D320" s="84">
        <v>18</v>
      </c>
      <c r="E320" s="105"/>
      <c r="F320" s="105">
        <f t="shared" si="14"/>
        <v>0</v>
      </c>
    </row>
    <row r="321" spans="1:6" ht="15.75" thickBot="1" x14ac:dyDescent="0.3">
      <c r="A321" s="17" t="s">
        <v>530</v>
      </c>
      <c r="B321" s="21" t="s">
        <v>531</v>
      </c>
      <c r="C321" s="41" t="s">
        <v>14</v>
      </c>
      <c r="D321" s="84">
        <v>7</v>
      </c>
      <c r="E321" s="105"/>
      <c r="F321" s="105">
        <f t="shared" si="14"/>
        <v>0</v>
      </c>
    </row>
    <row r="322" spans="1:6" ht="15.75" thickBot="1" x14ac:dyDescent="0.3">
      <c r="A322" s="17" t="s">
        <v>532</v>
      </c>
      <c r="B322" s="21" t="s">
        <v>533</v>
      </c>
      <c r="C322" s="41" t="s">
        <v>14</v>
      </c>
      <c r="D322" s="84">
        <v>4</v>
      </c>
      <c r="E322" s="105"/>
      <c r="F322" s="105">
        <f t="shared" ref="F322:F385" si="15">+E322*D322</f>
        <v>0</v>
      </c>
    </row>
    <row r="323" spans="1:6" ht="15.75" thickBot="1" x14ac:dyDescent="0.3">
      <c r="A323" s="17" t="s">
        <v>534</v>
      </c>
      <c r="B323" s="21" t="s">
        <v>535</v>
      </c>
      <c r="C323" s="41" t="s">
        <v>14</v>
      </c>
      <c r="D323" s="84">
        <v>1</v>
      </c>
      <c r="E323" s="105"/>
      <c r="F323" s="105">
        <f t="shared" si="15"/>
        <v>0</v>
      </c>
    </row>
    <row r="324" spans="1:6" ht="15.75" thickBot="1" x14ac:dyDescent="0.3">
      <c r="A324" s="17" t="s">
        <v>536</v>
      </c>
      <c r="B324" s="21" t="s">
        <v>537</v>
      </c>
      <c r="C324" s="41" t="s">
        <v>14</v>
      </c>
      <c r="D324" s="84">
        <v>2</v>
      </c>
      <c r="E324" s="105"/>
      <c r="F324" s="105">
        <f t="shared" si="15"/>
        <v>0</v>
      </c>
    </row>
    <row r="325" spans="1:6" ht="26.25" thickBot="1" x14ac:dyDescent="0.3">
      <c r="A325" s="17" t="s">
        <v>538</v>
      </c>
      <c r="B325" s="21" t="s">
        <v>539</v>
      </c>
      <c r="C325" s="41" t="s">
        <v>14</v>
      </c>
      <c r="D325" s="84">
        <v>2</v>
      </c>
      <c r="E325" s="105"/>
      <c r="F325" s="105">
        <f t="shared" si="15"/>
        <v>0</v>
      </c>
    </row>
    <row r="326" spans="1:6" ht="26.25" thickBot="1" x14ac:dyDescent="0.3">
      <c r="A326" s="14" t="s">
        <v>540</v>
      </c>
      <c r="B326" s="47" t="s">
        <v>541</v>
      </c>
      <c r="C326" s="16"/>
      <c r="D326" s="83">
        <v>0</v>
      </c>
      <c r="E326" s="105"/>
      <c r="F326" s="105">
        <f t="shared" si="15"/>
        <v>0</v>
      </c>
    </row>
    <row r="327" spans="1:6" ht="15.75" thickBot="1" x14ac:dyDescent="0.3">
      <c r="A327" s="17" t="s">
        <v>542</v>
      </c>
      <c r="B327" s="48" t="s">
        <v>543</v>
      </c>
      <c r="C327" s="41" t="s">
        <v>14</v>
      </c>
      <c r="D327" s="84">
        <v>7</v>
      </c>
      <c r="E327" s="105"/>
      <c r="F327" s="105">
        <f t="shared" si="15"/>
        <v>0</v>
      </c>
    </row>
    <row r="328" spans="1:6" ht="15.75" thickBot="1" x14ac:dyDescent="0.3">
      <c r="A328" s="17" t="s">
        <v>544</v>
      </c>
      <c r="B328" s="21" t="s">
        <v>545</v>
      </c>
      <c r="C328" s="41" t="s">
        <v>14</v>
      </c>
      <c r="D328" s="84">
        <v>5</v>
      </c>
      <c r="E328" s="105"/>
      <c r="F328" s="105">
        <f t="shared" si="15"/>
        <v>0</v>
      </c>
    </row>
    <row r="329" spans="1:6" ht="15.75" thickBot="1" x14ac:dyDescent="0.3">
      <c r="A329" s="17" t="s">
        <v>546</v>
      </c>
      <c r="B329" s="21" t="s">
        <v>547</v>
      </c>
      <c r="C329" s="41" t="s">
        <v>14</v>
      </c>
      <c r="D329" s="84">
        <v>1</v>
      </c>
      <c r="E329" s="105"/>
      <c r="F329" s="105">
        <f t="shared" si="15"/>
        <v>0</v>
      </c>
    </row>
    <row r="330" spans="1:6" ht="15.75" thickBot="1" x14ac:dyDescent="0.3">
      <c r="A330" s="17" t="s">
        <v>548</v>
      </c>
      <c r="B330" s="21" t="s">
        <v>549</v>
      </c>
      <c r="C330" s="41" t="s">
        <v>14</v>
      </c>
      <c r="D330" s="84">
        <v>1</v>
      </c>
      <c r="E330" s="105"/>
      <c r="F330" s="105">
        <f t="shared" si="15"/>
        <v>0</v>
      </c>
    </row>
    <row r="331" spans="1:6" ht="15.75" thickBot="1" x14ac:dyDescent="0.3">
      <c r="A331" s="17" t="s">
        <v>550</v>
      </c>
      <c r="B331" s="21" t="s">
        <v>551</v>
      </c>
      <c r="C331" s="41" t="s">
        <v>14</v>
      </c>
      <c r="D331" s="84">
        <v>5</v>
      </c>
      <c r="E331" s="105"/>
      <c r="F331" s="105">
        <f t="shared" si="15"/>
        <v>0</v>
      </c>
    </row>
    <row r="332" spans="1:6" ht="26.25" thickBot="1" x14ac:dyDescent="0.3">
      <c r="A332" s="17" t="s">
        <v>552</v>
      </c>
      <c r="B332" s="21" t="s">
        <v>553</v>
      </c>
      <c r="C332" s="41" t="s">
        <v>14</v>
      </c>
      <c r="D332" s="84">
        <v>2</v>
      </c>
      <c r="E332" s="105"/>
      <c r="F332" s="105">
        <f t="shared" si="15"/>
        <v>0</v>
      </c>
    </row>
    <row r="333" spans="1:6" ht="26.25" thickBot="1" x14ac:dyDescent="0.3">
      <c r="A333" s="17" t="s">
        <v>554</v>
      </c>
      <c r="B333" s="21" t="s">
        <v>555</v>
      </c>
      <c r="C333" s="41" t="s">
        <v>14</v>
      </c>
      <c r="D333" s="84">
        <v>7</v>
      </c>
      <c r="E333" s="105"/>
      <c r="F333" s="105">
        <f t="shared" si="15"/>
        <v>0</v>
      </c>
    </row>
    <row r="334" spans="1:6" ht="26.25" thickBot="1" x14ac:dyDescent="0.3">
      <c r="A334" s="17" t="s">
        <v>556</v>
      </c>
      <c r="B334" s="21" t="s">
        <v>557</v>
      </c>
      <c r="C334" s="41" t="s">
        <v>14</v>
      </c>
      <c r="D334" s="84">
        <v>4</v>
      </c>
      <c r="E334" s="105"/>
      <c r="F334" s="105">
        <f t="shared" si="15"/>
        <v>0</v>
      </c>
    </row>
    <row r="335" spans="1:6" ht="26.25" thickBot="1" x14ac:dyDescent="0.3">
      <c r="A335" s="17" t="s">
        <v>558</v>
      </c>
      <c r="B335" s="21" t="s">
        <v>559</v>
      </c>
      <c r="C335" s="41" t="s">
        <v>14</v>
      </c>
      <c r="D335" s="84">
        <v>2</v>
      </c>
      <c r="E335" s="105"/>
      <c r="F335" s="105">
        <f t="shared" si="15"/>
        <v>0</v>
      </c>
    </row>
    <row r="336" spans="1:6" ht="15.75" thickBot="1" x14ac:dyDescent="0.3">
      <c r="A336" s="14" t="s">
        <v>560</v>
      </c>
      <c r="B336" s="15" t="s">
        <v>561</v>
      </c>
      <c r="C336" s="16"/>
      <c r="D336" s="83">
        <v>0</v>
      </c>
      <c r="E336" s="105"/>
      <c r="F336" s="105">
        <f t="shared" si="15"/>
        <v>0</v>
      </c>
    </row>
    <row r="337" spans="1:6" ht="26.25" thickBot="1" x14ac:dyDescent="0.3">
      <c r="A337" s="14" t="s">
        <v>562</v>
      </c>
      <c r="B337" s="15" t="s">
        <v>563</v>
      </c>
      <c r="C337" s="16"/>
      <c r="D337" s="83">
        <v>0</v>
      </c>
      <c r="E337" s="105"/>
      <c r="F337" s="105">
        <f t="shared" si="15"/>
        <v>0</v>
      </c>
    </row>
    <row r="338" spans="1:6" ht="15.75" thickBot="1" x14ac:dyDescent="0.3">
      <c r="A338" s="17" t="s">
        <v>564</v>
      </c>
      <c r="B338" s="21" t="s">
        <v>565</v>
      </c>
      <c r="C338" s="41" t="s">
        <v>11</v>
      </c>
      <c r="D338" s="84">
        <v>23</v>
      </c>
      <c r="E338" s="105"/>
      <c r="F338" s="105">
        <f t="shared" si="15"/>
        <v>0</v>
      </c>
    </row>
    <row r="339" spans="1:6" ht="15.75" thickBot="1" x14ac:dyDescent="0.3">
      <c r="A339" s="17" t="s">
        <v>566</v>
      </c>
      <c r="B339" s="21" t="s">
        <v>567</v>
      </c>
      <c r="C339" s="41" t="s">
        <v>11</v>
      </c>
      <c r="D339" s="84">
        <v>22</v>
      </c>
      <c r="E339" s="105"/>
      <c r="F339" s="105">
        <f t="shared" si="15"/>
        <v>0</v>
      </c>
    </row>
    <row r="340" spans="1:6" ht="15.75" thickBot="1" x14ac:dyDescent="0.3">
      <c r="A340" s="17" t="s">
        <v>568</v>
      </c>
      <c r="B340" s="21" t="s">
        <v>569</v>
      </c>
      <c r="C340" s="41" t="s">
        <v>14</v>
      </c>
      <c r="D340" s="84">
        <v>27</v>
      </c>
      <c r="E340" s="105"/>
      <c r="F340" s="105">
        <f t="shared" si="15"/>
        <v>0</v>
      </c>
    </row>
    <row r="341" spans="1:6" ht="15.75" thickBot="1" x14ac:dyDescent="0.3">
      <c r="A341" s="17" t="s">
        <v>570</v>
      </c>
      <c r="B341" s="21" t="s">
        <v>571</v>
      </c>
      <c r="C341" s="41" t="s">
        <v>11</v>
      </c>
      <c r="D341" s="84">
        <v>24</v>
      </c>
      <c r="E341" s="105"/>
      <c r="F341" s="105">
        <f t="shared" si="15"/>
        <v>0</v>
      </c>
    </row>
    <row r="342" spans="1:6" ht="15.75" thickBot="1" x14ac:dyDescent="0.3">
      <c r="A342" s="17" t="s">
        <v>572</v>
      </c>
      <c r="B342" s="21" t="s">
        <v>573</v>
      </c>
      <c r="C342" s="41" t="s">
        <v>14</v>
      </c>
      <c r="D342" s="84">
        <v>6</v>
      </c>
      <c r="E342" s="105"/>
      <c r="F342" s="105">
        <f t="shared" si="15"/>
        <v>0</v>
      </c>
    </row>
    <row r="343" spans="1:6" ht="15.75" thickBot="1" x14ac:dyDescent="0.3">
      <c r="A343" s="17" t="s">
        <v>574</v>
      </c>
      <c r="B343" s="21" t="s">
        <v>575</v>
      </c>
      <c r="C343" s="41" t="s">
        <v>11</v>
      </c>
      <c r="D343" s="84">
        <v>121</v>
      </c>
      <c r="E343" s="105"/>
      <c r="F343" s="105">
        <f t="shared" si="15"/>
        <v>0</v>
      </c>
    </row>
    <row r="344" spans="1:6" ht="15.75" thickBot="1" x14ac:dyDescent="0.3">
      <c r="A344" s="17" t="s">
        <v>576</v>
      </c>
      <c r="B344" s="21" t="s">
        <v>577</v>
      </c>
      <c r="C344" s="41" t="s">
        <v>14</v>
      </c>
      <c r="D344" s="84">
        <v>57</v>
      </c>
      <c r="E344" s="105"/>
      <c r="F344" s="105">
        <f t="shared" si="15"/>
        <v>0</v>
      </c>
    </row>
    <row r="345" spans="1:6" ht="15.75" thickBot="1" x14ac:dyDescent="0.3">
      <c r="A345" s="17" t="s">
        <v>578</v>
      </c>
      <c r="B345" s="21" t="s">
        <v>579</v>
      </c>
      <c r="C345" s="41" t="s">
        <v>14</v>
      </c>
      <c r="D345" s="84">
        <v>3</v>
      </c>
      <c r="E345" s="105"/>
      <c r="F345" s="105">
        <f t="shared" si="15"/>
        <v>0</v>
      </c>
    </row>
    <row r="346" spans="1:6" ht="15.75" thickBot="1" x14ac:dyDescent="0.3">
      <c r="A346" s="17" t="s">
        <v>580</v>
      </c>
      <c r="B346" s="21" t="s">
        <v>581</v>
      </c>
      <c r="C346" s="41" t="s">
        <v>11</v>
      </c>
      <c r="D346" s="84">
        <v>43</v>
      </c>
      <c r="E346" s="105"/>
      <c r="F346" s="105">
        <f t="shared" si="15"/>
        <v>0</v>
      </c>
    </row>
    <row r="347" spans="1:6" ht="15.75" thickBot="1" x14ac:dyDescent="0.3">
      <c r="A347" s="14" t="s">
        <v>582</v>
      </c>
      <c r="B347" s="15" t="s">
        <v>583</v>
      </c>
      <c r="C347" s="16"/>
      <c r="D347" s="83">
        <v>0</v>
      </c>
      <c r="E347" s="105"/>
      <c r="F347" s="105">
        <f t="shared" si="15"/>
        <v>0</v>
      </c>
    </row>
    <row r="348" spans="1:6" ht="26.25" thickBot="1" x14ac:dyDescent="0.3">
      <c r="A348" s="17" t="s">
        <v>584</v>
      </c>
      <c r="B348" s="21" t="s">
        <v>585</v>
      </c>
      <c r="C348" s="41" t="s">
        <v>14</v>
      </c>
      <c r="D348" s="84">
        <v>7</v>
      </c>
      <c r="E348" s="105"/>
      <c r="F348" s="105">
        <f t="shared" si="15"/>
        <v>0</v>
      </c>
    </row>
    <row r="349" spans="1:6" ht="15.75" thickBot="1" x14ac:dyDescent="0.3">
      <c r="A349" s="17" t="s">
        <v>586</v>
      </c>
      <c r="B349" s="21" t="s">
        <v>587</v>
      </c>
      <c r="C349" s="41" t="s">
        <v>14</v>
      </c>
      <c r="D349" s="84">
        <v>5</v>
      </c>
      <c r="E349" s="105"/>
      <c r="F349" s="105">
        <f t="shared" si="15"/>
        <v>0</v>
      </c>
    </row>
    <row r="350" spans="1:6" ht="15.75" thickBot="1" x14ac:dyDescent="0.3">
      <c r="A350" s="17" t="s">
        <v>588</v>
      </c>
      <c r="B350" s="21" t="s">
        <v>589</v>
      </c>
      <c r="C350" s="41" t="s">
        <v>14</v>
      </c>
      <c r="D350" s="84">
        <v>1</v>
      </c>
      <c r="E350" s="105"/>
      <c r="F350" s="105">
        <f t="shared" si="15"/>
        <v>0</v>
      </c>
    </row>
    <row r="351" spans="1:6" ht="26.25" thickBot="1" x14ac:dyDescent="0.3">
      <c r="A351" s="17" t="s">
        <v>590</v>
      </c>
      <c r="B351" s="21" t="s">
        <v>591</v>
      </c>
      <c r="C351" s="41" t="s">
        <v>14</v>
      </c>
      <c r="D351" s="84">
        <v>1</v>
      </c>
      <c r="E351" s="105"/>
      <c r="F351" s="105">
        <f t="shared" si="15"/>
        <v>0</v>
      </c>
    </row>
    <row r="352" spans="1:6" ht="26.25" thickBot="1" x14ac:dyDescent="0.3">
      <c r="A352" s="17" t="s">
        <v>592</v>
      </c>
      <c r="B352" s="21" t="s">
        <v>593</v>
      </c>
      <c r="C352" s="41" t="s">
        <v>14</v>
      </c>
      <c r="D352" s="84">
        <v>5</v>
      </c>
      <c r="E352" s="105"/>
      <c r="F352" s="105">
        <f t="shared" si="15"/>
        <v>0</v>
      </c>
    </row>
    <row r="353" spans="1:6" ht="15.75" thickBot="1" x14ac:dyDescent="0.3">
      <c r="A353" s="17" t="s">
        <v>594</v>
      </c>
      <c r="B353" s="21" t="s">
        <v>595</v>
      </c>
      <c r="C353" s="41" t="s">
        <v>14</v>
      </c>
      <c r="D353" s="84">
        <v>5</v>
      </c>
      <c r="E353" s="105"/>
      <c r="F353" s="105">
        <f t="shared" si="15"/>
        <v>0</v>
      </c>
    </row>
    <row r="354" spans="1:6" ht="26.25" thickBot="1" x14ac:dyDescent="0.3">
      <c r="A354" s="17" t="s">
        <v>596</v>
      </c>
      <c r="B354" s="21" t="s">
        <v>597</v>
      </c>
      <c r="C354" s="41" t="s">
        <v>14</v>
      </c>
      <c r="D354" s="84">
        <v>2</v>
      </c>
      <c r="E354" s="105"/>
      <c r="F354" s="105">
        <f t="shared" si="15"/>
        <v>0</v>
      </c>
    </row>
    <row r="355" spans="1:6" ht="15.75" thickBot="1" x14ac:dyDescent="0.3">
      <c r="A355" s="17" t="s">
        <v>598</v>
      </c>
      <c r="B355" s="21" t="s">
        <v>599</v>
      </c>
      <c r="C355" s="41" t="s">
        <v>14</v>
      </c>
      <c r="D355" s="84">
        <v>5</v>
      </c>
      <c r="E355" s="105"/>
      <c r="F355" s="105">
        <f t="shared" si="15"/>
        <v>0</v>
      </c>
    </row>
    <row r="356" spans="1:6" ht="15.75" thickBot="1" x14ac:dyDescent="0.3">
      <c r="A356" s="14" t="s">
        <v>600</v>
      </c>
      <c r="B356" s="15" t="s">
        <v>601</v>
      </c>
      <c r="C356" s="16"/>
      <c r="D356" s="83">
        <v>0</v>
      </c>
      <c r="E356" s="105"/>
      <c r="F356" s="105">
        <f t="shared" si="15"/>
        <v>0</v>
      </c>
    </row>
    <row r="357" spans="1:6" ht="26.25" thickBot="1" x14ac:dyDescent="0.3">
      <c r="A357" s="17" t="s">
        <v>602</v>
      </c>
      <c r="B357" s="21" t="s">
        <v>603</v>
      </c>
      <c r="C357" s="41" t="s">
        <v>14</v>
      </c>
      <c r="D357" s="84">
        <v>1</v>
      </c>
      <c r="E357" s="105"/>
      <c r="F357" s="105">
        <f t="shared" si="15"/>
        <v>0</v>
      </c>
    </row>
    <row r="358" spans="1:6" ht="15.75" thickBot="1" x14ac:dyDescent="0.3">
      <c r="A358" s="17" t="s">
        <v>604</v>
      </c>
      <c r="B358" s="21" t="s">
        <v>605</v>
      </c>
      <c r="C358" s="41" t="s">
        <v>14</v>
      </c>
      <c r="D358" s="84">
        <v>1</v>
      </c>
      <c r="E358" s="105"/>
      <c r="F358" s="105">
        <f t="shared" si="15"/>
        <v>0</v>
      </c>
    </row>
    <row r="359" spans="1:6" ht="26.25" thickBot="1" x14ac:dyDescent="0.3">
      <c r="A359" s="14" t="s">
        <v>606</v>
      </c>
      <c r="B359" s="15" t="s">
        <v>607</v>
      </c>
      <c r="C359" s="16"/>
      <c r="D359" s="83">
        <v>0</v>
      </c>
      <c r="E359" s="105"/>
      <c r="F359" s="105">
        <f t="shared" si="15"/>
        <v>0</v>
      </c>
    </row>
    <row r="360" spans="1:6" ht="15.75" thickBot="1" x14ac:dyDescent="0.3">
      <c r="A360" s="14" t="s">
        <v>608</v>
      </c>
      <c r="B360" s="15" t="s">
        <v>609</v>
      </c>
      <c r="C360" s="16"/>
      <c r="D360" s="83">
        <v>0</v>
      </c>
      <c r="E360" s="105"/>
      <c r="F360" s="105">
        <f t="shared" si="15"/>
        <v>0</v>
      </c>
    </row>
    <row r="361" spans="1:6" ht="26.25" thickBot="1" x14ac:dyDescent="0.3">
      <c r="A361" s="17" t="s">
        <v>610</v>
      </c>
      <c r="B361" s="21" t="s">
        <v>611</v>
      </c>
      <c r="C361" s="41" t="s">
        <v>11</v>
      </c>
      <c r="D361" s="84">
        <v>34</v>
      </c>
      <c r="E361" s="105"/>
      <c r="F361" s="105">
        <f t="shared" si="15"/>
        <v>0</v>
      </c>
    </row>
    <row r="362" spans="1:6" ht="26.25" thickBot="1" x14ac:dyDescent="0.3">
      <c r="A362" s="17" t="s">
        <v>612</v>
      </c>
      <c r="B362" s="21" t="s">
        <v>613</v>
      </c>
      <c r="C362" s="41" t="s">
        <v>14</v>
      </c>
      <c r="D362" s="84">
        <v>6</v>
      </c>
      <c r="E362" s="105"/>
      <c r="F362" s="105">
        <f t="shared" si="15"/>
        <v>0</v>
      </c>
    </row>
    <row r="363" spans="1:6" ht="26.25" thickBot="1" x14ac:dyDescent="0.3">
      <c r="A363" s="14" t="s">
        <v>614</v>
      </c>
      <c r="B363" s="15" t="s">
        <v>615</v>
      </c>
      <c r="C363" s="16"/>
      <c r="D363" s="83">
        <v>0</v>
      </c>
      <c r="E363" s="105"/>
      <c r="F363" s="105">
        <f t="shared" si="15"/>
        <v>0</v>
      </c>
    </row>
    <row r="364" spans="1:6" ht="26.25" thickBot="1" x14ac:dyDescent="0.3">
      <c r="A364" s="17" t="s">
        <v>616</v>
      </c>
      <c r="B364" s="21" t="s">
        <v>617</v>
      </c>
      <c r="C364" s="41" t="s">
        <v>14</v>
      </c>
      <c r="D364" s="84">
        <v>1</v>
      </c>
      <c r="E364" s="105"/>
      <c r="F364" s="105">
        <f t="shared" si="15"/>
        <v>0</v>
      </c>
    </row>
    <row r="365" spans="1:6" ht="26.25" thickBot="1" x14ac:dyDescent="0.3">
      <c r="A365" s="17" t="s">
        <v>618</v>
      </c>
      <c r="B365" s="21" t="s">
        <v>619</v>
      </c>
      <c r="C365" s="41" t="s">
        <v>400</v>
      </c>
      <c r="D365" s="84">
        <v>1</v>
      </c>
      <c r="E365" s="105"/>
      <c r="F365" s="105">
        <f t="shared" si="15"/>
        <v>0</v>
      </c>
    </row>
    <row r="366" spans="1:6" ht="26.25" thickBot="1" x14ac:dyDescent="0.3">
      <c r="A366" s="14" t="s">
        <v>620</v>
      </c>
      <c r="B366" s="15" t="s">
        <v>621</v>
      </c>
      <c r="C366" s="16"/>
      <c r="D366" s="83">
        <v>0</v>
      </c>
      <c r="E366" s="105"/>
      <c r="F366" s="105">
        <f t="shared" si="15"/>
        <v>0</v>
      </c>
    </row>
    <row r="367" spans="1:6" ht="15.75" thickBot="1" x14ac:dyDescent="0.3">
      <c r="A367" s="14" t="s">
        <v>622</v>
      </c>
      <c r="B367" s="15" t="s">
        <v>623</v>
      </c>
      <c r="C367" s="16"/>
      <c r="D367" s="83">
        <v>0</v>
      </c>
      <c r="E367" s="105"/>
      <c r="F367" s="105">
        <f t="shared" si="15"/>
        <v>0</v>
      </c>
    </row>
    <row r="368" spans="1:6" ht="15.75" thickBot="1" x14ac:dyDescent="0.3">
      <c r="A368" s="17" t="s">
        <v>624</v>
      </c>
      <c r="B368" s="21" t="s">
        <v>625</v>
      </c>
      <c r="C368" s="41" t="s">
        <v>11</v>
      </c>
      <c r="D368" s="84">
        <v>35</v>
      </c>
      <c r="E368" s="105"/>
      <c r="F368" s="105">
        <f t="shared" si="15"/>
        <v>0</v>
      </c>
    </row>
    <row r="369" spans="1:6" ht="15.75" thickBot="1" x14ac:dyDescent="0.3">
      <c r="A369" s="17" t="s">
        <v>626</v>
      </c>
      <c r="B369" s="21" t="s">
        <v>573</v>
      </c>
      <c r="C369" s="41" t="s">
        <v>14</v>
      </c>
      <c r="D369" s="84">
        <v>10</v>
      </c>
      <c r="E369" s="105"/>
      <c r="F369" s="105">
        <f t="shared" si="15"/>
        <v>0</v>
      </c>
    </row>
    <row r="370" spans="1:6" ht="15.75" thickBot="1" x14ac:dyDescent="0.3">
      <c r="A370" s="17" t="s">
        <v>627</v>
      </c>
      <c r="B370" s="21" t="s">
        <v>575</v>
      </c>
      <c r="C370" s="41" t="s">
        <v>11</v>
      </c>
      <c r="D370" s="84">
        <v>119</v>
      </c>
      <c r="E370" s="105"/>
      <c r="F370" s="105">
        <f t="shared" si="15"/>
        <v>0</v>
      </c>
    </row>
    <row r="371" spans="1:6" ht="15.75" thickBot="1" x14ac:dyDescent="0.3">
      <c r="A371" s="17" t="s">
        <v>628</v>
      </c>
      <c r="B371" s="21" t="s">
        <v>577</v>
      </c>
      <c r="C371" s="41" t="s">
        <v>14</v>
      </c>
      <c r="D371" s="84">
        <v>46</v>
      </c>
      <c r="E371" s="105"/>
      <c r="F371" s="105">
        <f t="shared" si="15"/>
        <v>0</v>
      </c>
    </row>
    <row r="372" spans="1:6" ht="15.75" thickBot="1" x14ac:dyDescent="0.3">
      <c r="A372" s="17" t="s">
        <v>629</v>
      </c>
      <c r="B372" s="21" t="s">
        <v>630</v>
      </c>
      <c r="C372" s="41" t="s">
        <v>11</v>
      </c>
      <c r="D372" s="84">
        <v>47</v>
      </c>
      <c r="E372" s="105"/>
      <c r="F372" s="105">
        <f t="shared" si="15"/>
        <v>0</v>
      </c>
    </row>
    <row r="373" spans="1:6" ht="15.75" thickBot="1" x14ac:dyDescent="0.3">
      <c r="A373" s="17" t="s">
        <v>631</v>
      </c>
      <c r="B373" s="21" t="s">
        <v>632</v>
      </c>
      <c r="C373" s="41" t="s">
        <v>14</v>
      </c>
      <c r="D373" s="84">
        <v>19</v>
      </c>
      <c r="E373" s="105"/>
      <c r="F373" s="105">
        <f t="shared" si="15"/>
        <v>0</v>
      </c>
    </row>
    <row r="374" spans="1:6" ht="15.75" thickBot="1" x14ac:dyDescent="0.3">
      <c r="A374" s="17" t="s">
        <v>633</v>
      </c>
      <c r="B374" s="21" t="s">
        <v>634</v>
      </c>
      <c r="C374" s="41" t="s">
        <v>11</v>
      </c>
      <c r="D374" s="84">
        <v>20</v>
      </c>
      <c r="E374" s="105"/>
      <c r="F374" s="105">
        <f t="shared" si="15"/>
        <v>0</v>
      </c>
    </row>
    <row r="375" spans="1:6" ht="15.75" thickBot="1" x14ac:dyDescent="0.3">
      <c r="A375" s="17" t="s">
        <v>635</v>
      </c>
      <c r="B375" s="21" t="s">
        <v>636</v>
      </c>
      <c r="C375" s="41" t="s">
        <v>14</v>
      </c>
      <c r="D375" s="84">
        <v>8</v>
      </c>
      <c r="E375" s="105"/>
      <c r="F375" s="105">
        <f t="shared" si="15"/>
        <v>0</v>
      </c>
    </row>
    <row r="376" spans="1:6" ht="15.75" thickBot="1" x14ac:dyDescent="0.3">
      <c r="A376" s="17" t="s">
        <v>637</v>
      </c>
      <c r="B376" s="21" t="s">
        <v>638</v>
      </c>
      <c r="C376" s="41" t="s">
        <v>14</v>
      </c>
      <c r="D376" s="84">
        <v>12</v>
      </c>
      <c r="E376" s="105"/>
      <c r="F376" s="105">
        <f t="shared" si="15"/>
        <v>0</v>
      </c>
    </row>
    <row r="377" spans="1:6" ht="15.75" thickBot="1" x14ac:dyDescent="0.3">
      <c r="A377" s="17" t="s">
        <v>639</v>
      </c>
      <c r="B377" s="21" t="s">
        <v>640</v>
      </c>
      <c r="C377" s="41" t="s">
        <v>14</v>
      </c>
      <c r="D377" s="84">
        <v>2</v>
      </c>
      <c r="E377" s="105"/>
      <c r="F377" s="105">
        <f t="shared" si="15"/>
        <v>0</v>
      </c>
    </row>
    <row r="378" spans="1:6" ht="15.75" thickBot="1" x14ac:dyDescent="0.3">
      <c r="A378" s="17" t="s">
        <v>641</v>
      </c>
      <c r="B378" s="21" t="s">
        <v>937</v>
      </c>
      <c r="C378" s="17" t="s">
        <v>14</v>
      </c>
      <c r="D378" s="84">
        <v>1</v>
      </c>
      <c r="E378" s="105"/>
      <c r="F378" s="105">
        <f t="shared" si="15"/>
        <v>0</v>
      </c>
    </row>
    <row r="379" spans="1:6" ht="15.75" thickBot="1" x14ac:dyDescent="0.3">
      <c r="A379" s="17" t="s">
        <v>642</v>
      </c>
      <c r="B379" s="21" t="s">
        <v>643</v>
      </c>
      <c r="C379" s="41" t="s">
        <v>14</v>
      </c>
      <c r="D379" s="84">
        <v>5</v>
      </c>
      <c r="E379" s="105"/>
      <c r="F379" s="105">
        <f t="shared" si="15"/>
        <v>0</v>
      </c>
    </row>
    <row r="380" spans="1:6" ht="15.75" thickBot="1" x14ac:dyDescent="0.3">
      <c r="A380" s="17" t="s">
        <v>644</v>
      </c>
      <c r="B380" s="21" t="s">
        <v>645</v>
      </c>
      <c r="C380" s="41" t="s">
        <v>14</v>
      </c>
      <c r="D380" s="84">
        <v>5</v>
      </c>
      <c r="E380" s="105"/>
      <c r="F380" s="105">
        <f t="shared" si="15"/>
        <v>0</v>
      </c>
    </row>
    <row r="381" spans="1:6" ht="15.75" thickBot="1" x14ac:dyDescent="0.3">
      <c r="A381" s="17" t="s">
        <v>646</v>
      </c>
      <c r="B381" s="18" t="s">
        <v>647</v>
      </c>
      <c r="C381" s="19" t="s">
        <v>14</v>
      </c>
      <c r="D381" s="84">
        <v>2</v>
      </c>
      <c r="E381" s="105"/>
      <c r="F381" s="105">
        <f t="shared" si="15"/>
        <v>0</v>
      </c>
    </row>
    <row r="382" spans="1:6" ht="26.25" thickBot="1" x14ac:dyDescent="0.3">
      <c r="A382" s="14">
        <v>18.5</v>
      </c>
      <c r="B382" s="15" t="s">
        <v>648</v>
      </c>
      <c r="C382" s="16"/>
      <c r="D382" s="83">
        <v>0</v>
      </c>
      <c r="E382" s="105"/>
      <c r="F382" s="105">
        <f t="shared" si="15"/>
        <v>0</v>
      </c>
    </row>
    <row r="383" spans="1:6" ht="15.75" thickBot="1" x14ac:dyDescent="0.3">
      <c r="A383" s="14" t="s">
        <v>649</v>
      </c>
      <c r="B383" s="15" t="s">
        <v>650</v>
      </c>
      <c r="C383" s="16"/>
      <c r="D383" s="83">
        <v>0</v>
      </c>
      <c r="E383" s="105"/>
      <c r="F383" s="105">
        <f t="shared" si="15"/>
        <v>0</v>
      </c>
    </row>
    <row r="384" spans="1:6" ht="26.25" thickBot="1" x14ac:dyDescent="0.3">
      <c r="A384" s="17" t="s">
        <v>651</v>
      </c>
      <c r="B384" s="21" t="s">
        <v>652</v>
      </c>
      <c r="C384" s="41" t="s">
        <v>11</v>
      </c>
      <c r="D384" s="84">
        <v>30</v>
      </c>
      <c r="E384" s="105"/>
      <c r="F384" s="105">
        <f t="shared" si="15"/>
        <v>0</v>
      </c>
    </row>
    <row r="385" spans="1:6" ht="26.25" thickBot="1" x14ac:dyDescent="0.3">
      <c r="A385" s="17" t="s">
        <v>653</v>
      </c>
      <c r="B385" s="21" t="s">
        <v>654</v>
      </c>
      <c r="C385" s="41" t="s">
        <v>14</v>
      </c>
      <c r="D385" s="84">
        <v>12</v>
      </c>
      <c r="E385" s="105"/>
      <c r="F385" s="105">
        <f t="shared" si="15"/>
        <v>0</v>
      </c>
    </row>
    <row r="386" spans="1:6" ht="26.25" thickBot="1" x14ac:dyDescent="0.3">
      <c r="A386" s="17" t="s">
        <v>655</v>
      </c>
      <c r="B386" s="21" t="s">
        <v>656</v>
      </c>
      <c r="C386" s="41" t="s">
        <v>11</v>
      </c>
      <c r="D386" s="84">
        <v>3</v>
      </c>
      <c r="E386" s="105"/>
      <c r="F386" s="105">
        <f t="shared" ref="F386:F408" si="16">+E386*D386</f>
        <v>0</v>
      </c>
    </row>
    <row r="387" spans="1:6" ht="26.25" thickBot="1" x14ac:dyDescent="0.3">
      <c r="A387" s="17" t="s">
        <v>657</v>
      </c>
      <c r="B387" s="21" t="s">
        <v>658</v>
      </c>
      <c r="C387" s="41" t="s">
        <v>14</v>
      </c>
      <c r="D387" s="84">
        <v>1</v>
      </c>
      <c r="E387" s="105"/>
      <c r="F387" s="105">
        <f t="shared" si="16"/>
        <v>0</v>
      </c>
    </row>
    <row r="388" spans="1:6" ht="15.75" thickBot="1" x14ac:dyDescent="0.3">
      <c r="A388" s="14" t="s">
        <v>659</v>
      </c>
      <c r="B388" s="15" t="s">
        <v>660</v>
      </c>
      <c r="C388" s="16"/>
      <c r="D388" s="83">
        <v>0</v>
      </c>
      <c r="E388" s="105"/>
      <c r="F388" s="105">
        <f t="shared" si="16"/>
        <v>0</v>
      </c>
    </row>
    <row r="389" spans="1:6" ht="26.25" thickBot="1" x14ac:dyDescent="0.3">
      <c r="A389" s="17" t="s">
        <v>661</v>
      </c>
      <c r="B389" s="21" t="s">
        <v>617</v>
      </c>
      <c r="C389" s="41" t="s">
        <v>14</v>
      </c>
      <c r="D389" s="84">
        <v>1</v>
      </c>
      <c r="E389" s="105"/>
      <c r="F389" s="105">
        <f t="shared" si="16"/>
        <v>0</v>
      </c>
    </row>
    <row r="390" spans="1:6" ht="26.25" thickBot="1" x14ac:dyDescent="0.3">
      <c r="A390" s="17" t="s">
        <v>662</v>
      </c>
      <c r="B390" s="21" t="s">
        <v>663</v>
      </c>
      <c r="C390" s="41" t="s">
        <v>14</v>
      </c>
      <c r="D390" s="84">
        <v>1</v>
      </c>
      <c r="E390" s="105"/>
      <c r="F390" s="105">
        <f t="shared" si="16"/>
        <v>0</v>
      </c>
    </row>
    <row r="391" spans="1:6" ht="26.25" thickBot="1" x14ac:dyDescent="0.3">
      <c r="A391" s="17" t="s">
        <v>664</v>
      </c>
      <c r="B391" s="21" t="s">
        <v>619</v>
      </c>
      <c r="C391" s="41" t="s">
        <v>400</v>
      </c>
      <c r="D391" s="84">
        <v>1</v>
      </c>
      <c r="E391" s="105"/>
      <c r="F391" s="105">
        <f t="shared" si="16"/>
        <v>0</v>
      </c>
    </row>
    <row r="392" spans="1:6" ht="26.25" thickBot="1" x14ac:dyDescent="0.3">
      <c r="A392" s="14">
        <v>18.600000000000001</v>
      </c>
      <c r="B392" s="15" t="s">
        <v>665</v>
      </c>
      <c r="C392" s="16"/>
      <c r="D392" s="83">
        <v>0</v>
      </c>
      <c r="E392" s="105"/>
      <c r="F392" s="105">
        <f t="shared" si="16"/>
        <v>0</v>
      </c>
    </row>
    <row r="393" spans="1:6" ht="15.75" thickBot="1" x14ac:dyDescent="0.3">
      <c r="A393" s="17" t="s">
        <v>666</v>
      </c>
      <c r="B393" s="21" t="s">
        <v>667</v>
      </c>
      <c r="C393" s="41" t="s">
        <v>14</v>
      </c>
      <c r="D393" s="84">
        <v>8</v>
      </c>
      <c r="E393" s="105"/>
      <c r="F393" s="105">
        <f t="shared" si="16"/>
        <v>0</v>
      </c>
    </row>
    <row r="394" spans="1:6" ht="15.75" thickBot="1" x14ac:dyDescent="0.3">
      <c r="A394" s="17" t="s">
        <v>668</v>
      </c>
      <c r="B394" s="21" t="s">
        <v>669</v>
      </c>
      <c r="C394" s="41" t="s">
        <v>14</v>
      </c>
      <c r="D394" s="84">
        <v>14</v>
      </c>
      <c r="E394" s="105"/>
      <c r="F394" s="105">
        <f t="shared" si="16"/>
        <v>0</v>
      </c>
    </row>
    <row r="395" spans="1:6" ht="15.75" thickBot="1" x14ac:dyDescent="0.3">
      <c r="A395" s="17" t="s">
        <v>670</v>
      </c>
      <c r="B395" s="21" t="s">
        <v>671</v>
      </c>
      <c r="C395" s="41" t="s">
        <v>14</v>
      </c>
      <c r="D395" s="84">
        <v>6</v>
      </c>
      <c r="E395" s="105"/>
      <c r="F395" s="105">
        <f t="shared" si="16"/>
        <v>0</v>
      </c>
    </row>
    <row r="396" spans="1:6" ht="15.75" thickBot="1" x14ac:dyDescent="0.3">
      <c r="A396" s="17" t="s">
        <v>672</v>
      </c>
      <c r="B396" s="21" t="s">
        <v>673</v>
      </c>
      <c r="C396" s="41" t="s">
        <v>14</v>
      </c>
      <c r="D396" s="84">
        <v>7</v>
      </c>
      <c r="E396" s="105"/>
      <c r="F396" s="105">
        <f t="shared" si="16"/>
        <v>0</v>
      </c>
    </row>
    <row r="397" spans="1:6" ht="15.75" thickBot="1" x14ac:dyDescent="0.3">
      <c r="A397" s="17" t="s">
        <v>674</v>
      </c>
      <c r="B397" s="21" t="s">
        <v>675</v>
      </c>
      <c r="C397" s="41" t="s">
        <v>14</v>
      </c>
      <c r="D397" s="84">
        <v>5</v>
      </c>
      <c r="E397" s="105"/>
      <c r="F397" s="105">
        <f t="shared" si="16"/>
        <v>0</v>
      </c>
    </row>
    <row r="398" spans="1:6" ht="15.75" thickBot="1" x14ac:dyDescent="0.3">
      <c r="A398" s="17" t="s">
        <v>676</v>
      </c>
      <c r="B398" s="21" t="s">
        <v>677</v>
      </c>
      <c r="C398" s="41" t="s">
        <v>14</v>
      </c>
      <c r="D398" s="84">
        <v>6</v>
      </c>
      <c r="E398" s="105"/>
      <c r="F398" s="105">
        <f t="shared" si="16"/>
        <v>0</v>
      </c>
    </row>
    <row r="399" spans="1:6" ht="15.75" thickBot="1" x14ac:dyDescent="0.3">
      <c r="A399" s="17" t="s">
        <v>678</v>
      </c>
      <c r="B399" s="21" t="s">
        <v>679</v>
      </c>
      <c r="C399" s="41" t="s">
        <v>14</v>
      </c>
      <c r="D399" s="84">
        <v>5</v>
      </c>
      <c r="E399" s="105"/>
      <c r="F399" s="105">
        <f t="shared" si="16"/>
        <v>0</v>
      </c>
    </row>
    <row r="400" spans="1:6" ht="15.75" thickBot="1" x14ac:dyDescent="0.3">
      <c r="A400" s="17" t="s">
        <v>680</v>
      </c>
      <c r="B400" s="21" t="s">
        <v>681</v>
      </c>
      <c r="C400" s="41" t="s">
        <v>14</v>
      </c>
      <c r="D400" s="84">
        <v>2</v>
      </c>
      <c r="E400" s="105"/>
      <c r="F400" s="105">
        <f t="shared" si="16"/>
        <v>0</v>
      </c>
    </row>
    <row r="401" spans="1:6" ht="15.75" thickBot="1" x14ac:dyDescent="0.3">
      <c r="A401" s="14">
        <v>18.7</v>
      </c>
      <c r="B401" s="15" t="s">
        <v>682</v>
      </c>
      <c r="C401" s="16"/>
      <c r="D401" s="83">
        <v>0</v>
      </c>
      <c r="E401" s="105"/>
      <c r="F401" s="105">
        <f t="shared" si="16"/>
        <v>0</v>
      </c>
    </row>
    <row r="402" spans="1:6" ht="15.75" thickBot="1" x14ac:dyDescent="0.3">
      <c r="A402" s="17" t="s">
        <v>683</v>
      </c>
      <c r="B402" s="21" t="s">
        <v>684</v>
      </c>
      <c r="C402" s="41" t="s">
        <v>400</v>
      </c>
      <c r="D402" s="84">
        <v>1</v>
      </c>
      <c r="E402" s="105"/>
      <c r="F402" s="105">
        <f t="shared" si="16"/>
        <v>0</v>
      </c>
    </row>
    <row r="403" spans="1:6" ht="26.25" thickBot="1" x14ac:dyDescent="0.3">
      <c r="A403" s="17" t="s">
        <v>685</v>
      </c>
      <c r="B403" s="21" t="s">
        <v>686</v>
      </c>
      <c r="C403" s="41" t="s">
        <v>14</v>
      </c>
      <c r="D403" s="84">
        <v>1</v>
      </c>
      <c r="E403" s="105"/>
      <c r="F403" s="105">
        <f t="shared" si="16"/>
        <v>0</v>
      </c>
    </row>
    <row r="404" spans="1:6" ht="15.75" thickBot="1" x14ac:dyDescent="0.3">
      <c r="A404" s="14">
        <v>18.8</v>
      </c>
      <c r="B404" s="15" t="s">
        <v>687</v>
      </c>
      <c r="C404" s="16"/>
      <c r="D404" s="83">
        <v>0</v>
      </c>
      <c r="E404" s="105"/>
      <c r="F404" s="105">
        <f t="shared" si="16"/>
        <v>0</v>
      </c>
    </row>
    <row r="405" spans="1:6" ht="15.75" thickBot="1" x14ac:dyDescent="0.3">
      <c r="A405" s="17" t="s">
        <v>688</v>
      </c>
      <c r="B405" s="21" t="s">
        <v>689</v>
      </c>
      <c r="C405" s="41" t="s">
        <v>14</v>
      </c>
      <c r="D405" s="84">
        <v>1</v>
      </c>
      <c r="E405" s="105"/>
      <c r="F405" s="105">
        <f t="shared" si="16"/>
        <v>0</v>
      </c>
    </row>
    <row r="406" spans="1:6" ht="15.75" thickBot="1" x14ac:dyDescent="0.3">
      <c r="A406" s="17" t="s">
        <v>690</v>
      </c>
      <c r="B406" s="21" t="s">
        <v>691</v>
      </c>
      <c r="C406" s="41" t="s">
        <v>14</v>
      </c>
      <c r="D406" s="84">
        <v>1</v>
      </c>
      <c r="E406" s="105"/>
      <c r="F406" s="105">
        <f t="shared" si="16"/>
        <v>0</v>
      </c>
    </row>
    <row r="407" spans="1:6" ht="15.75" thickBot="1" x14ac:dyDescent="0.3">
      <c r="A407" s="14">
        <v>18.899999999999999</v>
      </c>
      <c r="B407" s="15" t="s">
        <v>692</v>
      </c>
      <c r="C407" s="16"/>
      <c r="D407" s="83">
        <v>0</v>
      </c>
      <c r="E407" s="105"/>
      <c r="F407" s="105">
        <f t="shared" si="16"/>
        <v>0</v>
      </c>
    </row>
    <row r="408" spans="1:6" ht="26.25" thickBot="1" x14ac:dyDescent="0.3">
      <c r="A408" s="17" t="s">
        <v>693</v>
      </c>
      <c r="B408" s="21" t="s">
        <v>694</v>
      </c>
      <c r="C408" s="41" t="s">
        <v>400</v>
      </c>
      <c r="D408" s="84">
        <v>1</v>
      </c>
      <c r="E408" s="105"/>
      <c r="F408" s="105">
        <f t="shared" si="16"/>
        <v>0</v>
      </c>
    </row>
    <row r="409" spans="1:6" ht="15.75" thickBot="1" x14ac:dyDescent="0.3">
      <c r="A409" s="2"/>
      <c r="B409" s="2"/>
      <c r="C409" s="2"/>
      <c r="D409" s="7">
        <v>0</v>
      </c>
      <c r="E409" s="113" t="s">
        <v>695</v>
      </c>
      <c r="F409" s="106">
        <f>SUM(F258:F408)</f>
        <v>0</v>
      </c>
    </row>
    <row r="410" spans="1:6" ht="15.75" thickBot="1" x14ac:dyDescent="0.3">
      <c r="A410" s="20"/>
      <c r="B410" s="21"/>
      <c r="C410" s="16"/>
      <c r="D410" s="83">
        <v>0</v>
      </c>
      <c r="E410" s="114"/>
      <c r="F410" s="107"/>
    </row>
    <row r="411" spans="1:6" ht="15.75" thickBot="1" x14ac:dyDescent="0.3">
      <c r="A411" s="23" t="s">
        <v>696</v>
      </c>
      <c r="B411" s="38" t="s">
        <v>697</v>
      </c>
      <c r="C411" s="39"/>
      <c r="D411" s="91">
        <v>0</v>
      </c>
      <c r="E411" s="85"/>
      <c r="F411" s="94"/>
    </row>
    <row r="412" spans="1:6" ht="26.25" thickBot="1" x14ac:dyDescent="0.3">
      <c r="A412" s="14">
        <v>19.100000000000001</v>
      </c>
      <c r="B412" s="31" t="s">
        <v>698</v>
      </c>
      <c r="C412" s="32"/>
      <c r="D412" s="88">
        <v>0</v>
      </c>
      <c r="E412" s="104"/>
      <c r="F412" s="104"/>
    </row>
    <row r="413" spans="1:6" ht="128.25" thickBot="1" x14ac:dyDescent="0.3">
      <c r="A413" s="17" t="s">
        <v>699</v>
      </c>
      <c r="B413" s="49" t="s">
        <v>700</v>
      </c>
      <c r="C413" s="19" t="s">
        <v>14</v>
      </c>
      <c r="D413" s="84">
        <v>66</v>
      </c>
      <c r="E413" s="105"/>
      <c r="F413" s="105">
        <f t="shared" ref="F413:F449" si="17">+E413*D413</f>
        <v>0</v>
      </c>
    </row>
    <row r="414" spans="1:6" ht="141" thickBot="1" x14ac:dyDescent="0.3">
      <c r="A414" s="17" t="s">
        <v>701</v>
      </c>
      <c r="B414" s="49" t="s">
        <v>702</v>
      </c>
      <c r="C414" s="19" t="s">
        <v>14</v>
      </c>
      <c r="D414" s="84">
        <v>14</v>
      </c>
      <c r="E414" s="105"/>
      <c r="F414" s="105">
        <f t="shared" si="17"/>
        <v>0</v>
      </c>
    </row>
    <row r="415" spans="1:6" ht="26.25" thickBot="1" x14ac:dyDescent="0.3">
      <c r="A415" s="14">
        <v>19.2</v>
      </c>
      <c r="B415" s="15" t="s">
        <v>703</v>
      </c>
      <c r="C415" s="16"/>
      <c r="D415" s="83">
        <v>0</v>
      </c>
      <c r="E415" s="105"/>
      <c r="F415" s="105">
        <f t="shared" si="17"/>
        <v>0</v>
      </c>
    </row>
    <row r="416" spans="1:6" ht="153.75" thickBot="1" x14ac:dyDescent="0.3">
      <c r="A416" s="17" t="s">
        <v>704</v>
      </c>
      <c r="B416" s="49" t="s">
        <v>705</v>
      </c>
      <c r="C416" s="19" t="s">
        <v>14</v>
      </c>
      <c r="D416" s="84">
        <v>21</v>
      </c>
      <c r="E416" s="105"/>
      <c r="F416" s="105">
        <f t="shared" si="17"/>
        <v>0</v>
      </c>
    </row>
    <row r="417" spans="1:6" ht="153.75" thickBot="1" x14ac:dyDescent="0.3">
      <c r="A417" s="17" t="s">
        <v>706</v>
      </c>
      <c r="B417" s="49" t="s">
        <v>707</v>
      </c>
      <c r="C417" s="19" t="s">
        <v>14</v>
      </c>
      <c r="D417" s="84">
        <v>2</v>
      </c>
      <c r="E417" s="105"/>
      <c r="F417" s="105">
        <f t="shared" si="17"/>
        <v>0</v>
      </c>
    </row>
    <row r="418" spans="1:6" ht="192" thickBot="1" x14ac:dyDescent="0.3">
      <c r="A418" s="17" t="s">
        <v>708</v>
      </c>
      <c r="B418" s="49" t="s">
        <v>709</v>
      </c>
      <c r="C418" s="19" t="s">
        <v>14</v>
      </c>
      <c r="D418" s="84">
        <v>8</v>
      </c>
      <c r="E418" s="105"/>
      <c r="F418" s="105">
        <f t="shared" si="17"/>
        <v>0</v>
      </c>
    </row>
    <row r="419" spans="1:6" ht="141" thickBot="1" x14ac:dyDescent="0.3">
      <c r="A419" s="17" t="s">
        <v>710</v>
      </c>
      <c r="B419" s="49" t="s">
        <v>711</v>
      </c>
      <c r="C419" s="19" t="s">
        <v>14</v>
      </c>
      <c r="D419" s="84">
        <v>2</v>
      </c>
      <c r="E419" s="105"/>
      <c r="F419" s="105">
        <f t="shared" si="17"/>
        <v>0</v>
      </c>
    </row>
    <row r="420" spans="1:6" ht="26.25" thickBot="1" x14ac:dyDescent="0.3">
      <c r="A420" s="14">
        <v>19.3</v>
      </c>
      <c r="B420" s="15" t="s">
        <v>712</v>
      </c>
      <c r="C420" s="16"/>
      <c r="D420" s="83">
        <v>0</v>
      </c>
      <c r="E420" s="105"/>
      <c r="F420" s="105">
        <f t="shared" si="17"/>
        <v>0</v>
      </c>
    </row>
    <row r="421" spans="1:6" ht="153.75" thickBot="1" x14ac:dyDescent="0.3">
      <c r="A421" s="17" t="s">
        <v>713</v>
      </c>
      <c r="B421" s="49" t="s">
        <v>714</v>
      </c>
      <c r="C421" s="19" t="s">
        <v>14</v>
      </c>
      <c r="D421" s="84">
        <v>5</v>
      </c>
      <c r="E421" s="105"/>
      <c r="F421" s="105">
        <f t="shared" si="17"/>
        <v>0</v>
      </c>
    </row>
    <row r="422" spans="1:6" ht="153.75" thickBot="1" x14ac:dyDescent="0.3">
      <c r="A422" s="17" t="s">
        <v>715</v>
      </c>
      <c r="B422" s="49" t="s">
        <v>716</v>
      </c>
      <c r="C422" s="19" t="s">
        <v>14</v>
      </c>
      <c r="D422" s="84">
        <v>1</v>
      </c>
      <c r="E422" s="105"/>
      <c r="F422" s="105">
        <f t="shared" si="17"/>
        <v>0</v>
      </c>
    </row>
    <row r="423" spans="1:6" ht="153.75" thickBot="1" x14ac:dyDescent="0.3">
      <c r="A423" s="17" t="s">
        <v>717</v>
      </c>
      <c r="B423" s="49" t="s">
        <v>718</v>
      </c>
      <c r="C423" s="19" t="s">
        <v>14</v>
      </c>
      <c r="D423" s="84">
        <v>1</v>
      </c>
      <c r="E423" s="105"/>
      <c r="F423" s="105">
        <f t="shared" si="17"/>
        <v>0</v>
      </c>
    </row>
    <row r="424" spans="1:6" ht="15.75" thickBot="1" x14ac:dyDescent="0.3">
      <c r="A424" s="14">
        <v>19.399999999999999</v>
      </c>
      <c r="B424" s="15" t="s">
        <v>719</v>
      </c>
      <c r="C424" s="16"/>
      <c r="D424" s="83">
        <v>0</v>
      </c>
      <c r="E424" s="105"/>
      <c r="F424" s="105">
        <f t="shared" si="17"/>
        <v>0</v>
      </c>
    </row>
    <row r="425" spans="1:6" ht="77.25" thickBot="1" x14ac:dyDescent="0.3">
      <c r="A425" s="17" t="s">
        <v>720</v>
      </c>
      <c r="B425" s="28" t="s">
        <v>721</v>
      </c>
      <c r="C425" s="19" t="s">
        <v>14</v>
      </c>
      <c r="D425" s="84">
        <v>108</v>
      </c>
      <c r="E425" s="105"/>
      <c r="F425" s="105">
        <f t="shared" si="17"/>
        <v>0</v>
      </c>
    </row>
    <row r="426" spans="1:6" ht="77.25" thickBot="1" x14ac:dyDescent="0.3">
      <c r="A426" s="17" t="s">
        <v>722</v>
      </c>
      <c r="B426" s="28" t="s">
        <v>723</v>
      </c>
      <c r="C426" s="19" t="s">
        <v>14</v>
      </c>
      <c r="D426" s="84">
        <v>2</v>
      </c>
      <c r="E426" s="105"/>
      <c r="F426" s="105">
        <f t="shared" si="17"/>
        <v>0</v>
      </c>
    </row>
    <row r="427" spans="1:6" ht="77.25" thickBot="1" x14ac:dyDescent="0.3">
      <c r="A427" s="17" t="s">
        <v>724</v>
      </c>
      <c r="B427" s="28" t="s">
        <v>725</v>
      </c>
      <c r="C427" s="19" t="s">
        <v>14</v>
      </c>
      <c r="D427" s="84">
        <v>1</v>
      </c>
      <c r="E427" s="105"/>
      <c r="F427" s="105">
        <f t="shared" si="17"/>
        <v>0</v>
      </c>
    </row>
    <row r="428" spans="1:6" ht="15.75" thickBot="1" x14ac:dyDescent="0.3">
      <c r="A428" s="14">
        <v>19.5</v>
      </c>
      <c r="B428" s="15" t="s">
        <v>726</v>
      </c>
      <c r="C428" s="16"/>
      <c r="D428" s="83">
        <v>0</v>
      </c>
      <c r="E428" s="105"/>
      <c r="F428" s="105">
        <f t="shared" si="17"/>
        <v>0</v>
      </c>
    </row>
    <row r="429" spans="1:6" ht="90" thickBot="1" x14ac:dyDescent="0.3">
      <c r="A429" s="17" t="s">
        <v>727</v>
      </c>
      <c r="B429" s="28" t="s">
        <v>728</v>
      </c>
      <c r="C429" s="19" t="s">
        <v>11</v>
      </c>
      <c r="D429" s="84">
        <v>32</v>
      </c>
      <c r="E429" s="105"/>
      <c r="F429" s="105">
        <f t="shared" si="17"/>
        <v>0</v>
      </c>
    </row>
    <row r="430" spans="1:6" ht="90" thickBot="1" x14ac:dyDescent="0.3">
      <c r="A430" s="17" t="s">
        <v>729</v>
      </c>
      <c r="B430" s="28" t="s">
        <v>730</v>
      </c>
      <c r="C430" s="19" t="s">
        <v>11</v>
      </c>
      <c r="D430" s="84">
        <v>27</v>
      </c>
      <c r="E430" s="105"/>
      <c r="F430" s="105">
        <f t="shared" si="17"/>
        <v>0</v>
      </c>
    </row>
    <row r="431" spans="1:6" ht="90" thickBot="1" x14ac:dyDescent="0.3">
      <c r="A431" s="17" t="s">
        <v>731</v>
      </c>
      <c r="B431" s="28" t="s">
        <v>732</v>
      </c>
      <c r="C431" s="19" t="s">
        <v>11</v>
      </c>
      <c r="D431" s="84">
        <v>17</v>
      </c>
      <c r="E431" s="105"/>
      <c r="F431" s="105">
        <f t="shared" si="17"/>
        <v>0</v>
      </c>
    </row>
    <row r="432" spans="1:6" ht="90" thickBot="1" x14ac:dyDescent="0.3">
      <c r="A432" s="17" t="s">
        <v>733</v>
      </c>
      <c r="B432" s="28" t="s">
        <v>734</v>
      </c>
      <c r="C432" s="19" t="s">
        <v>11</v>
      </c>
      <c r="D432" s="84">
        <v>19</v>
      </c>
      <c r="E432" s="105"/>
      <c r="F432" s="105">
        <f t="shared" si="17"/>
        <v>0</v>
      </c>
    </row>
    <row r="433" spans="1:6" ht="77.25" thickBot="1" x14ac:dyDescent="0.3">
      <c r="A433" s="17" t="s">
        <v>735</v>
      </c>
      <c r="B433" s="28" t="s">
        <v>736</v>
      </c>
      <c r="C433" s="19" t="s">
        <v>11</v>
      </c>
      <c r="D433" s="84">
        <v>55</v>
      </c>
      <c r="E433" s="105"/>
      <c r="F433" s="105">
        <f t="shared" si="17"/>
        <v>0</v>
      </c>
    </row>
    <row r="434" spans="1:6" ht="90" thickBot="1" x14ac:dyDescent="0.3">
      <c r="A434" s="17" t="s">
        <v>737</v>
      </c>
      <c r="B434" s="28" t="s">
        <v>738</v>
      </c>
      <c r="C434" s="19" t="s">
        <v>11</v>
      </c>
      <c r="D434" s="84">
        <v>7</v>
      </c>
      <c r="E434" s="105"/>
      <c r="F434" s="105">
        <f t="shared" si="17"/>
        <v>0</v>
      </c>
    </row>
    <row r="435" spans="1:6" ht="90" thickBot="1" x14ac:dyDescent="0.3">
      <c r="A435" s="17" t="s">
        <v>739</v>
      </c>
      <c r="B435" s="28" t="s">
        <v>740</v>
      </c>
      <c r="C435" s="19" t="s">
        <v>11</v>
      </c>
      <c r="D435" s="84">
        <v>18</v>
      </c>
      <c r="E435" s="105"/>
      <c r="F435" s="105">
        <f t="shared" si="17"/>
        <v>0</v>
      </c>
    </row>
    <row r="436" spans="1:6" ht="90" thickBot="1" x14ac:dyDescent="0.3">
      <c r="A436" s="17" t="s">
        <v>741</v>
      </c>
      <c r="B436" s="28" t="s">
        <v>742</v>
      </c>
      <c r="C436" s="19" t="s">
        <v>11</v>
      </c>
      <c r="D436" s="84">
        <v>14</v>
      </c>
      <c r="E436" s="105"/>
      <c r="F436" s="105">
        <f t="shared" si="17"/>
        <v>0</v>
      </c>
    </row>
    <row r="437" spans="1:6" ht="26.25" thickBot="1" x14ac:dyDescent="0.3">
      <c r="A437" s="14">
        <v>19.600000000000001</v>
      </c>
      <c r="B437" s="15" t="s">
        <v>743</v>
      </c>
      <c r="C437" s="16"/>
      <c r="D437" s="83">
        <v>0</v>
      </c>
      <c r="E437" s="105"/>
      <c r="F437" s="105">
        <f t="shared" si="17"/>
        <v>0</v>
      </c>
    </row>
    <row r="438" spans="1:6" ht="115.5" thickBot="1" x14ac:dyDescent="0.3">
      <c r="A438" s="17" t="s">
        <v>744</v>
      </c>
      <c r="B438" s="28" t="s">
        <v>938</v>
      </c>
      <c r="C438" s="19" t="s">
        <v>11</v>
      </c>
      <c r="D438" s="84">
        <v>175</v>
      </c>
      <c r="E438" s="105"/>
      <c r="F438" s="105">
        <f t="shared" si="17"/>
        <v>0</v>
      </c>
    </row>
    <row r="439" spans="1:6" ht="115.5" thickBot="1" x14ac:dyDescent="0.3">
      <c r="A439" s="17" t="s">
        <v>745</v>
      </c>
      <c r="B439" s="28" t="s">
        <v>944</v>
      </c>
      <c r="C439" s="19" t="s">
        <v>11</v>
      </c>
      <c r="D439" s="84">
        <v>14</v>
      </c>
      <c r="E439" s="105"/>
      <c r="F439" s="105">
        <f t="shared" si="17"/>
        <v>0</v>
      </c>
    </row>
    <row r="440" spans="1:6" ht="26.25" thickBot="1" x14ac:dyDescent="0.3">
      <c r="A440" s="14">
        <v>19.7</v>
      </c>
      <c r="B440" s="15" t="s">
        <v>746</v>
      </c>
      <c r="C440" s="16"/>
      <c r="D440" s="83">
        <v>0</v>
      </c>
      <c r="E440" s="105"/>
      <c r="F440" s="105">
        <f t="shared" si="17"/>
        <v>0</v>
      </c>
    </row>
    <row r="441" spans="1:6" ht="64.5" thickBot="1" x14ac:dyDescent="0.3">
      <c r="A441" s="17" t="s">
        <v>747</v>
      </c>
      <c r="B441" s="28" t="s">
        <v>748</v>
      </c>
      <c r="C441" s="19" t="s">
        <v>14</v>
      </c>
      <c r="D441" s="84">
        <v>8</v>
      </c>
      <c r="E441" s="105"/>
      <c r="F441" s="105">
        <f t="shared" si="17"/>
        <v>0</v>
      </c>
    </row>
    <row r="442" spans="1:6" ht="64.5" thickBot="1" x14ac:dyDescent="0.3">
      <c r="A442" s="17" t="s">
        <v>749</v>
      </c>
      <c r="B442" s="28" t="s">
        <v>750</v>
      </c>
      <c r="C442" s="19" t="s">
        <v>14</v>
      </c>
      <c r="D442" s="84">
        <v>3</v>
      </c>
      <c r="E442" s="105"/>
      <c r="F442" s="105">
        <f t="shared" si="17"/>
        <v>0</v>
      </c>
    </row>
    <row r="443" spans="1:6" ht="77.25" thickBot="1" x14ac:dyDescent="0.3">
      <c r="A443" s="17" t="s">
        <v>751</v>
      </c>
      <c r="B443" s="28" t="s">
        <v>752</v>
      </c>
      <c r="C443" s="19" t="s">
        <v>14</v>
      </c>
      <c r="D443" s="84">
        <v>26</v>
      </c>
      <c r="E443" s="105"/>
      <c r="F443" s="105">
        <f t="shared" si="17"/>
        <v>0</v>
      </c>
    </row>
    <row r="444" spans="1:6" ht="77.25" thickBot="1" x14ac:dyDescent="0.3">
      <c r="A444" s="17" t="s">
        <v>753</v>
      </c>
      <c r="B444" s="28" t="s">
        <v>754</v>
      </c>
      <c r="C444" s="19" t="s">
        <v>14</v>
      </c>
      <c r="D444" s="84">
        <v>1</v>
      </c>
      <c r="E444" s="105"/>
      <c r="F444" s="105">
        <f t="shared" si="17"/>
        <v>0</v>
      </c>
    </row>
    <row r="445" spans="1:6" ht="64.5" thickBot="1" x14ac:dyDescent="0.3">
      <c r="A445" s="17" t="s">
        <v>755</v>
      </c>
      <c r="B445" s="28" t="s">
        <v>756</v>
      </c>
      <c r="C445" s="19" t="s">
        <v>14</v>
      </c>
      <c r="D445" s="84">
        <v>2</v>
      </c>
      <c r="E445" s="105"/>
      <c r="F445" s="105">
        <f t="shared" si="17"/>
        <v>0</v>
      </c>
    </row>
    <row r="446" spans="1:6" ht="15.75" thickBot="1" x14ac:dyDescent="0.3">
      <c r="A446" s="14">
        <v>19.8</v>
      </c>
      <c r="B446" s="50" t="s">
        <v>757</v>
      </c>
      <c r="C446" s="16"/>
      <c r="D446" s="83">
        <v>0</v>
      </c>
      <c r="E446" s="105"/>
      <c r="F446" s="105">
        <f t="shared" si="17"/>
        <v>0</v>
      </c>
    </row>
    <row r="447" spans="1:6" ht="90" thickBot="1" x14ac:dyDescent="0.3">
      <c r="A447" s="17" t="s">
        <v>758</v>
      </c>
      <c r="B447" s="28" t="s">
        <v>759</v>
      </c>
      <c r="C447" s="19" t="s">
        <v>14</v>
      </c>
      <c r="D447" s="84">
        <v>33</v>
      </c>
      <c r="E447" s="105"/>
      <c r="F447" s="105">
        <f t="shared" si="17"/>
        <v>0</v>
      </c>
    </row>
    <row r="448" spans="1:6" ht="77.25" thickBot="1" x14ac:dyDescent="0.3">
      <c r="A448" s="17" t="s">
        <v>760</v>
      </c>
      <c r="B448" s="28" t="s">
        <v>761</v>
      </c>
      <c r="C448" s="19" t="s">
        <v>14</v>
      </c>
      <c r="D448" s="84">
        <v>13</v>
      </c>
      <c r="E448" s="105"/>
      <c r="F448" s="105">
        <f t="shared" si="17"/>
        <v>0</v>
      </c>
    </row>
    <row r="449" spans="1:6" ht="90" thickBot="1" x14ac:dyDescent="0.3">
      <c r="A449" s="17" t="s">
        <v>762</v>
      </c>
      <c r="B449" s="28" t="s">
        <v>763</v>
      </c>
      <c r="C449" s="19" t="s">
        <v>14</v>
      </c>
      <c r="D449" s="84">
        <v>15</v>
      </c>
      <c r="E449" s="105"/>
      <c r="F449" s="105">
        <f t="shared" si="17"/>
        <v>0</v>
      </c>
    </row>
    <row r="450" spans="1:6" ht="15.75" thickBot="1" x14ac:dyDescent="0.3">
      <c r="A450" s="2"/>
      <c r="B450" s="2"/>
      <c r="C450" s="2"/>
      <c r="D450" s="7">
        <v>0</v>
      </c>
      <c r="E450" s="113" t="s">
        <v>764</v>
      </c>
      <c r="F450" s="106">
        <f>SUM(F413:F449)</f>
        <v>0</v>
      </c>
    </row>
    <row r="451" spans="1:6" ht="15.75" thickBot="1" x14ac:dyDescent="0.3">
      <c r="A451" s="20"/>
      <c r="B451" s="21"/>
      <c r="C451" s="16"/>
      <c r="D451" s="83">
        <v>0</v>
      </c>
      <c r="E451" s="114"/>
      <c r="F451" s="107"/>
    </row>
    <row r="452" spans="1:6" ht="15.75" thickBot="1" x14ac:dyDescent="0.3">
      <c r="A452" s="23" t="s">
        <v>765</v>
      </c>
      <c r="B452" s="38" t="s">
        <v>766</v>
      </c>
      <c r="C452" s="39"/>
      <c r="D452" s="91">
        <v>0</v>
      </c>
      <c r="E452" s="85"/>
      <c r="F452" s="94"/>
    </row>
    <row r="453" spans="1:6" ht="26.25" thickBot="1" x14ac:dyDescent="0.3">
      <c r="A453" s="14">
        <v>20.100000000000001</v>
      </c>
      <c r="B453" s="31" t="s">
        <v>767</v>
      </c>
      <c r="C453" s="32"/>
      <c r="D453" s="88">
        <v>0</v>
      </c>
      <c r="E453" s="104"/>
      <c r="F453" s="104"/>
    </row>
    <row r="454" spans="1:6" ht="115.5" thickBot="1" x14ac:dyDescent="0.3">
      <c r="A454" s="17" t="s">
        <v>768</v>
      </c>
      <c r="B454" s="28" t="s">
        <v>769</v>
      </c>
      <c r="C454" s="19" t="s">
        <v>14</v>
      </c>
      <c r="D454" s="84">
        <v>1</v>
      </c>
      <c r="E454" s="105"/>
      <c r="F454" s="105">
        <f t="shared" ref="F454:F481" si="18">+E454*D454</f>
        <v>0</v>
      </c>
    </row>
    <row r="455" spans="1:6" ht="90" thickBot="1" x14ac:dyDescent="0.3">
      <c r="A455" s="17" t="s">
        <v>770</v>
      </c>
      <c r="B455" s="28" t="s">
        <v>771</v>
      </c>
      <c r="C455" s="19" t="s">
        <v>14</v>
      </c>
      <c r="D455" s="84">
        <v>12</v>
      </c>
      <c r="E455" s="105"/>
      <c r="F455" s="105">
        <f t="shared" si="18"/>
        <v>0</v>
      </c>
    </row>
    <row r="456" spans="1:6" ht="64.5" thickBot="1" x14ac:dyDescent="0.3">
      <c r="A456" s="17" t="s">
        <v>772</v>
      </c>
      <c r="B456" s="28" t="s">
        <v>773</v>
      </c>
      <c r="C456" s="19" t="s">
        <v>14</v>
      </c>
      <c r="D456" s="84">
        <v>2</v>
      </c>
      <c r="E456" s="105"/>
      <c r="F456" s="105">
        <f t="shared" si="18"/>
        <v>0</v>
      </c>
    </row>
    <row r="457" spans="1:6" ht="90" thickBot="1" x14ac:dyDescent="0.3">
      <c r="A457" s="17" t="s">
        <v>774</v>
      </c>
      <c r="B457" s="28" t="s">
        <v>775</v>
      </c>
      <c r="C457" s="19" t="s">
        <v>14</v>
      </c>
      <c r="D457" s="84">
        <v>4</v>
      </c>
      <c r="E457" s="105"/>
      <c r="F457" s="105">
        <f t="shared" si="18"/>
        <v>0</v>
      </c>
    </row>
    <row r="458" spans="1:6" ht="90" thickBot="1" x14ac:dyDescent="0.3">
      <c r="A458" s="17" t="s">
        <v>776</v>
      </c>
      <c r="B458" s="28" t="s">
        <v>777</v>
      </c>
      <c r="C458" s="19" t="s">
        <v>14</v>
      </c>
      <c r="D458" s="84">
        <v>4</v>
      </c>
      <c r="E458" s="105"/>
      <c r="F458" s="105">
        <f t="shared" si="18"/>
        <v>0</v>
      </c>
    </row>
    <row r="459" spans="1:6" ht="64.5" thickBot="1" x14ac:dyDescent="0.3">
      <c r="A459" s="17" t="s">
        <v>778</v>
      </c>
      <c r="B459" s="28" t="s">
        <v>779</v>
      </c>
      <c r="C459" s="19" t="s">
        <v>14</v>
      </c>
      <c r="D459" s="84">
        <v>12</v>
      </c>
      <c r="E459" s="105"/>
      <c r="F459" s="105">
        <f t="shared" si="18"/>
        <v>0</v>
      </c>
    </row>
    <row r="460" spans="1:6" ht="64.5" thickBot="1" x14ac:dyDescent="0.3">
      <c r="A460" s="17" t="s">
        <v>780</v>
      </c>
      <c r="B460" s="28" t="s">
        <v>781</v>
      </c>
      <c r="C460" s="19" t="s">
        <v>14</v>
      </c>
      <c r="D460" s="84">
        <v>4</v>
      </c>
      <c r="E460" s="105"/>
      <c r="F460" s="105">
        <f t="shared" si="18"/>
        <v>0</v>
      </c>
    </row>
    <row r="461" spans="1:6" ht="51.75" thickBot="1" x14ac:dyDescent="0.3">
      <c r="A461" s="17" t="s">
        <v>782</v>
      </c>
      <c r="B461" s="28" t="s">
        <v>783</v>
      </c>
      <c r="C461" s="19" t="s">
        <v>14</v>
      </c>
      <c r="D461" s="84">
        <v>4</v>
      </c>
      <c r="E461" s="105"/>
      <c r="F461" s="105">
        <f t="shared" si="18"/>
        <v>0</v>
      </c>
    </row>
    <row r="462" spans="1:6" ht="15.75" thickBot="1" x14ac:dyDescent="0.3">
      <c r="A462" s="14">
        <v>20.3</v>
      </c>
      <c r="B462" s="15" t="s">
        <v>784</v>
      </c>
      <c r="C462" s="16"/>
      <c r="D462" s="83">
        <v>0</v>
      </c>
      <c r="E462" s="105"/>
      <c r="F462" s="105">
        <f t="shared" si="18"/>
        <v>0</v>
      </c>
    </row>
    <row r="463" spans="1:6" ht="39" thickBot="1" x14ac:dyDescent="0.3">
      <c r="A463" s="17" t="s">
        <v>785</v>
      </c>
      <c r="B463" s="28" t="s">
        <v>786</v>
      </c>
      <c r="C463" s="19" t="s">
        <v>11</v>
      </c>
      <c r="D463" s="84">
        <v>870</v>
      </c>
      <c r="E463" s="105"/>
      <c r="F463" s="105">
        <f t="shared" si="18"/>
        <v>0</v>
      </c>
    </row>
    <row r="464" spans="1:6" ht="102.75" thickBot="1" x14ac:dyDescent="0.3">
      <c r="A464" s="17" t="s">
        <v>787</v>
      </c>
      <c r="B464" s="28" t="s">
        <v>788</v>
      </c>
      <c r="C464" s="19" t="s">
        <v>14</v>
      </c>
      <c r="D464" s="84">
        <v>10</v>
      </c>
      <c r="E464" s="105"/>
      <c r="F464" s="105">
        <f t="shared" si="18"/>
        <v>0</v>
      </c>
    </row>
    <row r="465" spans="1:6" ht="102.75" thickBot="1" x14ac:dyDescent="0.3">
      <c r="A465" s="17" t="s">
        <v>789</v>
      </c>
      <c r="B465" s="28" t="s">
        <v>790</v>
      </c>
      <c r="C465" s="19" t="s">
        <v>14</v>
      </c>
      <c r="D465" s="84">
        <v>2</v>
      </c>
      <c r="E465" s="105"/>
      <c r="F465" s="105">
        <f t="shared" si="18"/>
        <v>0</v>
      </c>
    </row>
    <row r="466" spans="1:6" ht="115.5" thickBot="1" x14ac:dyDescent="0.3">
      <c r="A466" s="17" t="s">
        <v>791</v>
      </c>
      <c r="B466" s="28" t="s">
        <v>792</v>
      </c>
      <c r="C466" s="19" t="s">
        <v>14</v>
      </c>
      <c r="D466" s="84">
        <v>9</v>
      </c>
      <c r="E466" s="105"/>
      <c r="F466" s="105">
        <f t="shared" si="18"/>
        <v>0</v>
      </c>
    </row>
    <row r="467" spans="1:6" ht="128.25" thickBot="1" x14ac:dyDescent="0.3">
      <c r="A467" s="17" t="s">
        <v>793</v>
      </c>
      <c r="B467" s="28" t="s">
        <v>794</v>
      </c>
      <c r="C467" s="19" t="s">
        <v>14</v>
      </c>
      <c r="D467" s="84">
        <v>1</v>
      </c>
      <c r="E467" s="105"/>
      <c r="F467" s="105">
        <f t="shared" si="18"/>
        <v>0</v>
      </c>
    </row>
    <row r="468" spans="1:6" ht="51.75" thickBot="1" x14ac:dyDescent="0.3">
      <c r="A468" s="17" t="s">
        <v>795</v>
      </c>
      <c r="B468" s="28" t="s">
        <v>796</v>
      </c>
      <c r="C468" s="19" t="s">
        <v>14</v>
      </c>
      <c r="D468" s="84">
        <v>1</v>
      </c>
      <c r="E468" s="105"/>
      <c r="F468" s="105">
        <f t="shared" si="18"/>
        <v>0</v>
      </c>
    </row>
    <row r="469" spans="1:6" ht="128.25" thickBot="1" x14ac:dyDescent="0.3">
      <c r="A469" s="17" t="s">
        <v>797</v>
      </c>
      <c r="B469" s="28" t="s">
        <v>798</v>
      </c>
      <c r="C469" s="19" t="s">
        <v>14</v>
      </c>
      <c r="D469" s="84">
        <v>1</v>
      </c>
      <c r="E469" s="105"/>
      <c r="F469" s="105">
        <f t="shared" si="18"/>
        <v>0</v>
      </c>
    </row>
    <row r="470" spans="1:6" ht="141" thickBot="1" x14ac:dyDescent="0.3">
      <c r="A470" s="17" t="s">
        <v>799</v>
      </c>
      <c r="B470" s="28" t="s">
        <v>800</v>
      </c>
      <c r="C470" s="19" t="s">
        <v>14</v>
      </c>
      <c r="D470" s="84">
        <v>1</v>
      </c>
      <c r="E470" s="105"/>
      <c r="F470" s="105">
        <f t="shared" si="18"/>
        <v>0</v>
      </c>
    </row>
    <row r="471" spans="1:6" ht="217.5" thickBot="1" x14ac:dyDescent="0.3">
      <c r="A471" s="17" t="s">
        <v>801</v>
      </c>
      <c r="B471" s="28" t="s">
        <v>802</v>
      </c>
      <c r="C471" s="19" t="s">
        <v>14</v>
      </c>
      <c r="D471" s="84">
        <v>2</v>
      </c>
      <c r="E471" s="105"/>
      <c r="F471" s="105">
        <f t="shared" si="18"/>
        <v>0</v>
      </c>
    </row>
    <row r="472" spans="1:6" ht="64.5" thickBot="1" x14ac:dyDescent="0.3">
      <c r="A472" s="17" t="s">
        <v>803</v>
      </c>
      <c r="B472" s="28" t="s">
        <v>804</v>
      </c>
      <c r="C472" s="19" t="s">
        <v>14</v>
      </c>
      <c r="D472" s="84">
        <v>1</v>
      </c>
      <c r="E472" s="105"/>
      <c r="F472" s="105">
        <f t="shared" si="18"/>
        <v>0</v>
      </c>
    </row>
    <row r="473" spans="1:6" ht="64.5" thickBot="1" x14ac:dyDescent="0.3">
      <c r="A473" s="17" t="s">
        <v>805</v>
      </c>
      <c r="B473" s="28" t="s">
        <v>806</v>
      </c>
      <c r="C473" s="19" t="s">
        <v>14</v>
      </c>
      <c r="D473" s="84">
        <v>1</v>
      </c>
      <c r="E473" s="105"/>
      <c r="F473" s="105">
        <f t="shared" si="18"/>
        <v>0</v>
      </c>
    </row>
    <row r="474" spans="1:6" ht="64.5" thickBot="1" x14ac:dyDescent="0.3">
      <c r="A474" s="17" t="s">
        <v>807</v>
      </c>
      <c r="B474" s="28" t="s">
        <v>808</v>
      </c>
      <c r="C474" s="19" t="s">
        <v>14</v>
      </c>
      <c r="D474" s="84">
        <v>3</v>
      </c>
      <c r="E474" s="105"/>
      <c r="F474" s="105">
        <f t="shared" si="18"/>
        <v>0</v>
      </c>
    </row>
    <row r="475" spans="1:6" ht="51.75" thickBot="1" x14ac:dyDescent="0.3">
      <c r="A475" s="17" t="s">
        <v>809</v>
      </c>
      <c r="B475" s="28" t="s">
        <v>810</v>
      </c>
      <c r="C475" s="19" t="s">
        <v>14</v>
      </c>
      <c r="D475" s="84">
        <v>22</v>
      </c>
      <c r="E475" s="105"/>
      <c r="F475" s="105">
        <f t="shared" si="18"/>
        <v>0</v>
      </c>
    </row>
    <row r="476" spans="1:6" ht="51.75" thickBot="1" x14ac:dyDescent="0.3">
      <c r="A476" s="17" t="s">
        <v>811</v>
      </c>
      <c r="B476" s="28" t="s">
        <v>812</v>
      </c>
      <c r="C476" s="19" t="s">
        <v>11</v>
      </c>
      <c r="D476" s="84">
        <v>40</v>
      </c>
      <c r="E476" s="105"/>
      <c r="F476" s="105">
        <f t="shared" si="18"/>
        <v>0</v>
      </c>
    </row>
    <row r="477" spans="1:6" ht="64.5" thickBot="1" x14ac:dyDescent="0.3">
      <c r="A477" s="17" t="s">
        <v>813</v>
      </c>
      <c r="B477" s="28" t="s">
        <v>814</v>
      </c>
      <c r="C477" s="19" t="s">
        <v>14</v>
      </c>
      <c r="D477" s="84">
        <v>2</v>
      </c>
      <c r="E477" s="105"/>
      <c r="F477" s="105">
        <f t="shared" si="18"/>
        <v>0</v>
      </c>
    </row>
    <row r="478" spans="1:6" ht="51.75" thickBot="1" x14ac:dyDescent="0.3">
      <c r="A478" s="17" t="s">
        <v>815</v>
      </c>
      <c r="B478" s="28" t="s">
        <v>816</v>
      </c>
      <c r="C478" s="19" t="s">
        <v>14</v>
      </c>
      <c r="D478" s="84">
        <v>4</v>
      </c>
      <c r="E478" s="105"/>
      <c r="F478" s="105">
        <f t="shared" si="18"/>
        <v>0</v>
      </c>
    </row>
    <row r="479" spans="1:6" ht="51.75" thickBot="1" x14ac:dyDescent="0.3">
      <c r="A479" s="17" t="s">
        <v>817</v>
      </c>
      <c r="B479" s="28" t="s">
        <v>818</v>
      </c>
      <c r="C479" s="19" t="s">
        <v>14</v>
      </c>
      <c r="D479" s="84">
        <v>4</v>
      </c>
      <c r="E479" s="105"/>
      <c r="F479" s="105">
        <f t="shared" si="18"/>
        <v>0</v>
      </c>
    </row>
    <row r="480" spans="1:6" ht="115.5" thickBot="1" x14ac:dyDescent="0.3">
      <c r="A480" s="17" t="s">
        <v>819</v>
      </c>
      <c r="B480" s="28" t="s">
        <v>820</v>
      </c>
      <c r="C480" s="19" t="s">
        <v>14</v>
      </c>
      <c r="D480" s="84">
        <v>1</v>
      </c>
      <c r="E480" s="105"/>
      <c r="F480" s="105">
        <f t="shared" si="18"/>
        <v>0</v>
      </c>
    </row>
    <row r="481" spans="1:6" ht="26.25" thickBot="1" x14ac:dyDescent="0.3">
      <c r="A481" s="17" t="s">
        <v>821</v>
      </c>
      <c r="B481" s="28" t="s">
        <v>822</v>
      </c>
      <c r="C481" s="19" t="s">
        <v>823</v>
      </c>
      <c r="D481" s="84">
        <v>1</v>
      </c>
      <c r="E481" s="105"/>
      <c r="F481" s="105">
        <f t="shared" si="18"/>
        <v>0</v>
      </c>
    </row>
    <row r="482" spans="1:6" ht="15.75" thickBot="1" x14ac:dyDescent="0.3">
      <c r="A482" s="2"/>
      <c r="B482" s="2"/>
      <c r="C482" s="2"/>
      <c r="D482" s="7">
        <v>0</v>
      </c>
      <c r="E482" s="115" t="s">
        <v>824</v>
      </c>
      <c r="F482" s="106">
        <f>SUM(F454:F481)</f>
        <v>0</v>
      </c>
    </row>
    <row r="483" spans="1:6" ht="15.75" thickBot="1" x14ac:dyDescent="0.3">
      <c r="A483" s="20"/>
      <c r="B483" s="21"/>
      <c r="C483" s="16"/>
      <c r="D483" s="83">
        <v>0</v>
      </c>
      <c r="E483" s="114"/>
      <c r="F483" s="107"/>
    </row>
    <row r="484" spans="1:6" ht="15.75" thickBot="1" x14ac:dyDescent="0.3">
      <c r="A484" s="23" t="s">
        <v>825</v>
      </c>
      <c r="B484" s="38" t="s">
        <v>826</v>
      </c>
      <c r="C484" s="39"/>
      <c r="D484" s="91">
        <v>0</v>
      </c>
      <c r="E484" s="85"/>
      <c r="F484" s="94"/>
    </row>
    <row r="485" spans="1:6" ht="15.75" thickBot="1" x14ac:dyDescent="0.3">
      <c r="A485" s="14">
        <v>21.1</v>
      </c>
      <c r="B485" s="31" t="s">
        <v>826</v>
      </c>
      <c r="C485" s="32"/>
      <c r="D485" s="88">
        <v>0</v>
      </c>
      <c r="E485" s="104"/>
      <c r="F485" s="104"/>
    </row>
    <row r="486" spans="1:6" ht="90" thickBot="1" x14ac:dyDescent="0.3">
      <c r="A486" s="17" t="s">
        <v>827</v>
      </c>
      <c r="B486" s="28" t="s">
        <v>828</v>
      </c>
      <c r="C486" s="19" t="s">
        <v>14</v>
      </c>
      <c r="D486" s="84">
        <v>1</v>
      </c>
      <c r="E486" s="105"/>
      <c r="F486" s="105">
        <f t="shared" ref="F486:F508" si="19">+E486*D486</f>
        <v>0</v>
      </c>
    </row>
    <row r="487" spans="1:6" ht="26.25" thickBot="1" x14ac:dyDescent="0.3">
      <c r="A487" s="14">
        <v>21.2</v>
      </c>
      <c r="B487" s="15" t="s">
        <v>829</v>
      </c>
      <c r="C487" s="16"/>
      <c r="D487" s="83">
        <v>0</v>
      </c>
      <c r="E487" s="105"/>
      <c r="F487" s="105">
        <f t="shared" si="19"/>
        <v>0</v>
      </c>
    </row>
    <row r="488" spans="1:6" ht="115.5" thickBot="1" x14ac:dyDescent="0.3">
      <c r="A488" s="17" t="s">
        <v>830</v>
      </c>
      <c r="B488" s="28" t="s">
        <v>831</v>
      </c>
      <c r="C488" s="19" t="s">
        <v>14</v>
      </c>
      <c r="D488" s="84">
        <v>1</v>
      </c>
      <c r="E488" s="105"/>
      <c r="F488" s="105">
        <f t="shared" si="19"/>
        <v>0</v>
      </c>
    </row>
    <row r="489" spans="1:6" ht="51.75" thickBot="1" x14ac:dyDescent="0.3">
      <c r="A489" s="14">
        <v>21.3</v>
      </c>
      <c r="B489" s="15" t="s">
        <v>832</v>
      </c>
      <c r="C489" s="16"/>
      <c r="D489" s="83">
        <v>0</v>
      </c>
      <c r="E489" s="105"/>
      <c r="F489" s="105">
        <f t="shared" si="19"/>
        <v>0</v>
      </c>
    </row>
    <row r="490" spans="1:6" ht="128.25" thickBot="1" x14ac:dyDescent="0.3">
      <c r="A490" s="17" t="s">
        <v>833</v>
      </c>
      <c r="B490" s="28" t="s">
        <v>834</v>
      </c>
      <c r="C490" s="19" t="s">
        <v>14</v>
      </c>
      <c r="D490" s="84">
        <v>1</v>
      </c>
      <c r="E490" s="105"/>
      <c r="F490" s="105">
        <f t="shared" si="19"/>
        <v>0</v>
      </c>
    </row>
    <row r="491" spans="1:6" ht="15.75" thickBot="1" x14ac:dyDescent="0.3">
      <c r="A491" s="14">
        <v>21.4</v>
      </c>
      <c r="B491" s="15" t="s">
        <v>835</v>
      </c>
      <c r="C491" s="16"/>
      <c r="D491" s="83">
        <v>0</v>
      </c>
      <c r="E491" s="105"/>
      <c r="F491" s="105">
        <f t="shared" si="19"/>
        <v>0</v>
      </c>
    </row>
    <row r="492" spans="1:6" ht="77.25" thickBot="1" x14ac:dyDescent="0.3">
      <c r="A492" s="17" t="s">
        <v>836</v>
      </c>
      <c r="B492" s="28" t="s">
        <v>837</v>
      </c>
      <c r="C492" s="19" t="s">
        <v>11</v>
      </c>
      <c r="D492" s="84">
        <v>40</v>
      </c>
      <c r="E492" s="105"/>
      <c r="F492" s="105">
        <f t="shared" si="19"/>
        <v>0</v>
      </c>
    </row>
    <row r="493" spans="1:6" ht="26.25" thickBot="1" x14ac:dyDescent="0.3">
      <c r="A493" s="14">
        <v>21.5</v>
      </c>
      <c r="B493" s="15" t="s">
        <v>838</v>
      </c>
      <c r="C493" s="16"/>
      <c r="D493" s="83">
        <v>0</v>
      </c>
      <c r="E493" s="105"/>
      <c r="F493" s="105">
        <f t="shared" si="19"/>
        <v>0</v>
      </c>
    </row>
    <row r="494" spans="1:6" ht="64.5" thickBot="1" x14ac:dyDescent="0.3">
      <c r="A494" s="17" t="s">
        <v>839</v>
      </c>
      <c r="B494" s="28" t="s">
        <v>840</v>
      </c>
      <c r="C494" s="19" t="s">
        <v>14</v>
      </c>
      <c r="D494" s="84">
        <v>2</v>
      </c>
      <c r="E494" s="105"/>
      <c r="F494" s="105">
        <f t="shared" si="19"/>
        <v>0</v>
      </c>
    </row>
    <row r="495" spans="1:6" ht="90" thickBot="1" x14ac:dyDescent="0.3">
      <c r="A495" s="17" t="s">
        <v>841</v>
      </c>
      <c r="B495" s="28" t="s">
        <v>939</v>
      </c>
      <c r="C495" s="19" t="s">
        <v>11</v>
      </c>
      <c r="D495" s="84">
        <v>40</v>
      </c>
      <c r="E495" s="105"/>
      <c r="F495" s="105">
        <f t="shared" si="19"/>
        <v>0</v>
      </c>
    </row>
    <row r="496" spans="1:6" ht="26.25" thickBot="1" x14ac:dyDescent="0.3">
      <c r="A496" s="14">
        <v>21.6</v>
      </c>
      <c r="B496" s="15" t="s">
        <v>842</v>
      </c>
      <c r="C496" s="16"/>
      <c r="D496" s="83">
        <v>0</v>
      </c>
      <c r="E496" s="105"/>
      <c r="F496" s="105">
        <f t="shared" si="19"/>
        <v>0</v>
      </c>
    </row>
    <row r="497" spans="1:6" ht="90" thickBot="1" x14ac:dyDescent="0.3">
      <c r="A497" s="17" t="s">
        <v>843</v>
      </c>
      <c r="B497" s="28" t="s">
        <v>844</v>
      </c>
      <c r="C497" s="19" t="s">
        <v>845</v>
      </c>
      <c r="D497" s="84">
        <v>3</v>
      </c>
      <c r="E497" s="105"/>
      <c r="F497" s="105">
        <f t="shared" si="19"/>
        <v>0</v>
      </c>
    </row>
    <row r="498" spans="1:6" ht="90" thickBot="1" x14ac:dyDescent="0.3">
      <c r="A498" s="17" t="s">
        <v>846</v>
      </c>
      <c r="B498" s="28" t="s">
        <v>847</v>
      </c>
      <c r="C498" s="19" t="s">
        <v>14</v>
      </c>
      <c r="D498" s="84">
        <v>3</v>
      </c>
      <c r="E498" s="105"/>
      <c r="F498" s="105">
        <f t="shared" si="19"/>
        <v>0</v>
      </c>
    </row>
    <row r="499" spans="1:6" ht="77.25" thickBot="1" x14ac:dyDescent="0.3">
      <c r="A499" s="17" t="s">
        <v>848</v>
      </c>
      <c r="B499" s="28" t="s">
        <v>849</v>
      </c>
      <c r="C499" s="19" t="s">
        <v>14</v>
      </c>
      <c r="D499" s="84">
        <v>3</v>
      </c>
      <c r="E499" s="105"/>
      <c r="F499" s="105">
        <f t="shared" si="19"/>
        <v>0</v>
      </c>
    </row>
    <row r="500" spans="1:6" ht="39" thickBot="1" x14ac:dyDescent="0.3">
      <c r="A500" s="17" t="s">
        <v>850</v>
      </c>
      <c r="B500" s="28" t="s">
        <v>851</v>
      </c>
      <c r="C500" s="19" t="s">
        <v>14</v>
      </c>
      <c r="D500" s="84">
        <v>3</v>
      </c>
      <c r="E500" s="105"/>
      <c r="F500" s="105">
        <f t="shared" si="19"/>
        <v>0</v>
      </c>
    </row>
    <row r="501" spans="1:6" ht="15.75" thickBot="1" x14ac:dyDescent="0.3">
      <c r="A501" s="14">
        <v>21.7</v>
      </c>
      <c r="B501" s="15" t="s">
        <v>852</v>
      </c>
      <c r="C501" s="16"/>
      <c r="D501" s="83">
        <v>0</v>
      </c>
      <c r="E501" s="105"/>
      <c r="F501" s="105">
        <f t="shared" si="19"/>
        <v>0</v>
      </c>
    </row>
    <row r="502" spans="1:6" ht="51.75" thickBot="1" x14ac:dyDescent="0.3">
      <c r="A502" s="17" t="s">
        <v>853</v>
      </c>
      <c r="B502" s="28" t="s">
        <v>854</v>
      </c>
      <c r="C502" s="19" t="s">
        <v>400</v>
      </c>
      <c r="D502" s="84">
        <v>1</v>
      </c>
      <c r="E502" s="105"/>
      <c r="F502" s="105">
        <f t="shared" si="19"/>
        <v>0</v>
      </c>
    </row>
    <row r="503" spans="1:6" ht="39" thickBot="1" x14ac:dyDescent="0.3">
      <c r="A503" s="17" t="s">
        <v>855</v>
      </c>
      <c r="B503" s="28" t="s">
        <v>856</v>
      </c>
      <c r="C503" s="19" t="s">
        <v>400</v>
      </c>
      <c r="D503" s="84">
        <v>1</v>
      </c>
      <c r="E503" s="105"/>
      <c r="F503" s="105">
        <f t="shared" si="19"/>
        <v>0</v>
      </c>
    </row>
    <row r="504" spans="1:6" ht="15.75" thickBot="1" x14ac:dyDescent="0.3">
      <c r="A504" s="14">
        <v>21.8</v>
      </c>
      <c r="B504" s="15" t="s">
        <v>857</v>
      </c>
      <c r="C504" s="16"/>
      <c r="D504" s="83">
        <v>0</v>
      </c>
      <c r="E504" s="105"/>
      <c r="F504" s="105">
        <f t="shared" si="19"/>
        <v>0</v>
      </c>
    </row>
    <row r="505" spans="1:6" ht="90" thickBot="1" x14ac:dyDescent="0.3">
      <c r="A505" s="17" t="s">
        <v>858</v>
      </c>
      <c r="B505" s="28" t="s">
        <v>859</v>
      </c>
      <c r="C505" s="19" t="s">
        <v>14</v>
      </c>
      <c r="D505" s="84">
        <v>1</v>
      </c>
      <c r="E505" s="105"/>
      <c r="F505" s="105">
        <f t="shared" si="19"/>
        <v>0</v>
      </c>
    </row>
    <row r="506" spans="1:6" ht="64.5" thickBot="1" x14ac:dyDescent="0.3">
      <c r="A506" s="17" t="s">
        <v>860</v>
      </c>
      <c r="B506" s="28" t="s">
        <v>861</v>
      </c>
      <c r="C506" s="19" t="s">
        <v>14</v>
      </c>
      <c r="D506" s="84">
        <v>2</v>
      </c>
      <c r="E506" s="105"/>
      <c r="F506" s="105">
        <f t="shared" si="19"/>
        <v>0</v>
      </c>
    </row>
    <row r="507" spans="1:6" ht="15.75" thickBot="1" x14ac:dyDescent="0.3">
      <c r="A507" s="14">
        <v>21.9</v>
      </c>
      <c r="B507" s="15" t="s">
        <v>862</v>
      </c>
      <c r="C507" s="16"/>
      <c r="D507" s="83">
        <v>0</v>
      </c>
      <c r="E507" s="105"/>
      <c r="F507" s="105">
        <f t="shared" si="19"/>
        <v>0</v>
      </c>
    </row>
    <row r="508" spans="1:6" ht="64.5" thickBot="1" x14ac:dyDescent="0.3">
      <c r="A508" s="17" t="s">
        <v>863</v>
      </c>
      <c r="B508" s="28" t="s">
        <v>864</v>
      </c>
      <c r="C508" s="19" t="s">
        <v>14</v>
      </c>
      <c r="D508" s="84">
        <v>2</v>
      </c>
      <c r="E508" s="105"/>
      <c r="F508" s="105">
        <f t="shared" si="19"/>
        <v>0</v>
      </c>
    </row>
    <row r="509" spans="1:6" ht="15.75" thickBot="1" x14ac:dyDescent="0.3">
      <c r="A509" s="2"/>
      <c r="B509" s="2"/>
      <c r="C509" s="2"/>
      <c r="D509" s="7">
        <v>0</v>
      </c>
      <c r="E509" s="115" t="s">
        <v>940</v>
      </c>
      <c r="F509" s="106">
        <f>SUM(F486:F508)</f>
        <v>0</v>
      </c>
    </row>
    <row r="510" spans="1:6" ht="15.75" thickBot="1" x14ac:dyDescent="0.3">
      <c r="A510" s="2"/>
      <c r="B510" s="3"/>
      <c r="C510" s="2"/>
      <c r="D510" s="7">
        <v>0</v>
      </c>
      <c r="E510" s="7"/>
      <c r="F510" s="7"/>
    </row>
    <row r="511" spans="1:6" ht="15.75" thickBot="1" x14ac:dyDescent="0.3">
      <c r="A511" s="11" t="s">
        <v>865</v>
      </c>
      <c r="B511" s="29" t="s">
        <v>866</v>
      </c>
      <c r="C511" s="30"/>
      <c r="D511" s="87">
        <v>0</v>
      </c>
      <c r="E511" s="82"/>
      <c r="F511" s="103"/>
    </row>
    <row r="512" spans="1:6" ht="15.75" thickBot="1" x14ac:dyDescent="0.3">
      <c r="A512" s="14" t="s">
        <v>867</v>
      </c>
      <c r="B512" s="31" t="s">
        <v>866</v>
      </c>
      <c r="C512" s="32"/>
      <c r="D512" s="88">
        <v>0</v>
      </c>
      <c r="E512" s="104"/>
      <c r="F512" s="104"/>
    </row>
    <row r="513" spans="1:8" ht="39" thickBot="1" x14ac:dyDescent="0.3">
      <c r="A513" s="17" t="s">
        <v>868</v>
      </c>
      <c r="B513" s="18" t="s">
        <v>869</v>
      </c>
      <c r="C513" s="27" t="s">
        <v>928</v>
      </c>
      <c r="D513" s="84">
        <v>179</v>
      </c>
      <c r="E513" s="105"/>
      <c r="F513" s="105">
        <f t="shared" ref="F513:F522" si="20">+E513*D513</f>
        <v>0</v>
      </c>
    </row>
    <row r="514" spans="1:8" ht="26.25" thickBot="1" x14ac:dyDescent="0.3">
      <c r="A514" s="17" t="s">
        <v>870</v>
      </c>
      <c r="B514" s="18" t="s">
        <v>871</v>
      </c>
      <c r="C514" s="27" t="s">
        <v>11</v>
      </c>
      <c r="D514" s="84">
        <f>279/2</f>
        <v>139.5</v>
      </c>
      <c r="E514" s="105"/>
      <c r="F514" s="105">
        <f t="shared" si="20"/>
        <v>0</v>
      </c>
    </row>
    <row r="515" spans="1:8" ht="26.25" thickBot="1" x14ac:dyDescent="0.3">
      <c r="A515" s="17" t="s">
        <v>872</v>
      </c>
      <c r="B515" s="18" t="s">
        <v>873</v>
      </c>
      <c r="C515" s="19" t="s">
        <v>928</v>
      </c>
      <c r="D515" s="84">
        <f>107/2</f>
        <v>53.5</v>
      </c>
      <c r="E515" s="105"/>
      <c r="F515" s="105">
        <f t="shared" si="20"/>
        <v>0</v>
      </c>
    </row>
    <row r="516" spans="1:8" ht="26.25" thickBot="1" x14ac:dyDescent="0.3">
      <c r="A516" s="17" t="s">
        <v>874</v>
      </c>
      <c r="B516" s="18" t="s">
        <v>875</v>
      </c>
      <c r="C516" s="19" t="s">
        <v>11</v>
      </c>
      <c r="D516" s="84">
        <v>78.33762602939035</v>
      </c>
      <c r="E516" s="105"/>
      <c r="F516" s="105">
        <f t="shared" si="20"/>
        <v>0</v>
      </c>
    </row>
    <row r="517" spans="1:8" ht="39" thickBot="1" x14ac:dyDescent="0.3">
      <c r="A517" s="17" t="s">
        <v>876</v>
      </c>
      <c r="B517" s="18" t="s">
        <v>877</v>
      </c>
      <c r="C517" s="27" t="s">
        <v>11</v>
      </c>
      <c r="D517" s="84">
        <f>529/2</f>
        <v>264.5</v>
      </c>
      <c r="E517" s="105"/>
      <c r="F517" s="105">
        <f t="shared" si="20"/>
        <v>0</v>
      </c>
    </row>
    <row r="518" spans="1:8" ht="39" thickBot="1" x14ac:dyDescent="0.3">
      <c r="A518" s="17" t="s">
        <v>878</v>
      </c>
      <c r="B518" s="18" t="s">
        <v>879</v>
      </c>
      <c r="C518" s="27" t="s">
        <v>11</v>
      </c>
      <c r="D518" s="84">
        <v>215</v>
      </c>
      <c r="E518" s="105"/>
      <c r="F518" s="105">
        <f t="shared" si="20"/>
        <v>0</v>
      </c>
    </row>
    <row r="519" spans="1:8" ht="15.75" thickBot="1" x14ac:dyDescent="0.3">
      <c r="A519" s="17" t="s">
        <v>880</v>
      </c>
      <c r="B519" s="18" t="s">
        <v>881</v>
      </c>
      <c r="C519" s="19" t="s">
        <v>928</v>
      </c>
      <c r="D519" s="84">
        <v>239.67</v>
      </c>
      <c r="E519" s="105"/>
      <c r="F519" s="105">
        <f t="shared" si="20"/>
        <v>0</v>
      </c>
    </row>
    <row r="520" spans="1:8" ht="51.75" thickBot="1" x14ac:dyDescent="0.3">
      <c r="A520" s="17" t="s">
        <v>882</v>
      </c>
      <c r="B520" s="18" t="s">
        <v>883</v>
      </c>
      <c r="C520" s="19" t="s">
        <v>928</v>
      </c>
      <c r="D520" s="84">
        <f>605/3</f>
        <v>201.66666666666666</v>
      </c>
      <c r="E520" s="105"/>
      <c r="F520" s="105">
        <f t="shared" si="20"/>
        <v>0</v>
      </c>
    </row>
    <row r="521" spans="1:8" ht="15.75" thickBot="1" x14ac:dyDescent="0.3">
      <c r="A521" s="51" t="s">
        <v>884</v>
      </c>
      <c r="B521" s="35" t="s">
        <v>885</v>
      </c>
      <c r="C521" s="22"/>
      <c r="D521" s="86">
        <v>0</v>
      </c>
      <c r="E521" s="105"/>
      <c r="F521" s="105">
        <f t="shared" si="20"/>
        <v>0</v>
      </c>
    </row>
    <row r="522" spans="1:8" ht="26.25" thickBot="1" x14ac:dyDescent="0.3">
      <c r="A522" s="17" t="s">
        <v>886</v>
      </c>
      <c r="B522" s="18" t="s">
        <v>887</v>
      </c>
      <c r="C522" s="19" t="s">
        <v>928</v>
      </c>
      <c r="D522" s="84">
        <v>80</v>
      </c>
      <c r="E522" s="105"/>
      <c r="F522" s="105">
        <f t="shared" si="20"/>
        <v>0</v>
      </c>
    </row>
    <row r="523" spans="1:8" ht="15.75" thickBot="1" x14ac:dyDescent="0.3">
      <c r="A523" s="2"/>
      <c r="B523" s="3"/>
      <c r="C523" s="2"/>
      <c r="D523" s="7"/>
      <c r="E523" s="113" t="s">
        <v>888</v>
      </c>
      <c r="F523" s="122">
        <f>SUM(F513:F522)</f>
        <v>0</v>
      </c>
    </row>
    <row r="524" spans="1:8" ht="15.75" thickBot="1" x14ac:dyDescent="0.3">
      <c r="A524" s="1"/>
      <c r="B524" s="1"/>
      <c r="C524" s="2"/>
      <c r="D524" s="7"/>
      <c r="E524" s="8"/>
      <c r="F524" s="6"/>
    </row>
    <row r="525" spans="1:8" ht="16.5" thickTop="1" thickBot="1" x14ac:dyDescent="0.3">
      <c r="A525" s="1"/>
      <c r="B525" s="52" t="s">
        <v>889</v>
      </c>
      <c r="C525" s="53"/>
      <c r="D525" s="92"/>
      <c r="E525" s="116">
        <f>+F13+F25+F39+F59+F90+F99+F110+F126+F131+F141+F174+F183+F211+F224+F233+F248+F253+F409+F450+F482+F509+F523</f>
        <v>0</v>
      </c>
      <c r="F525" s="6"/>
    </row>
    <row r="526" spans="1:8" ht="15.75" thickBot="1" x14ac:dyDescent="0.3">
      <c r="A526" s="2"/>
      <c r="B526" s="54" t="s">
        <v>890</v>
      </c>
      <c r="C526" s="55"/>
      <c r="D526" s="93"/>
      <c r="E526" s="117">
        <f>+E525*C526</f>
        <v>0</v>
      </c>
      <c r="F526" s="7"/>
    </row>
    <row r="527" spans="1:8" ht="15.75" thickBot="1" x14ac:dyDescent="0.3">
      <c r="A527" s="2"/>
      <c r="B527" s="54" t="s">
        <v>891</v>
      </c>
      <c r="C527" s="55"/>
      <c r="D527" s="93"/>
      <c r="E527" s="117">
        <f>+E525*C527</f>
        <v>0</v>
      </c>
      <c r="F527" s="7"/>
      <c r="H527" s="4">
        <f>C526+C527+C528</f>
        <v>0</v>
      </c>
    </row>
    <row r="528" spans="1:8" ht="15.75" thickBot="1" x14ac:dyDescent="0.3">
      <c r="A528" s="2"/>
      <c r="B528" s="54" t="s">
        <v>892</v>
      </c>
      <c r="C528" s="55"/>
      <c r="D528" s="93"/>
      <c r="E528" s="117">
        <f>+E525*C528</f>
        <v>0</v>
      </c>
      <c r="F528" s="7"/>
    </row>
    <row r="529" spans="1:6" ht="15.75" thickBot="1" x14ac:dyDescent="0.3">
      <c r="A529" s="1"/>
      <c r="B529" s="56" t="s">
        <v>893</v>
      </c>
      <c r="C529" s="26"/>
      <c r="D529" s="94"/>
      <c r="E529" s="118">
        <f>SUM(E525:E528)</f>
        <v>0</v>
      </c>
      <c r="F529" s="8"/>
    </row>
    <row r="530" spans="1:6" ht="15.75" thickBot="1" x14ac:dyDescent="0.3">
      <c r="A530" s="1"/>
      <c r="B530" s="54" t="s">
        <v>943</v>
      </c>
      <c r="C530" s="57"/>
      <c r="D530" s="93"/>
      <c r="E530" s="117">
        <f>+E528*C530</f>
        <v>0</v>
      </c>
      <c r="F530" s="6"/>
    </row>
    <row r="531" spans="1:6" ht="15.75" thickBot="1" x14ac:dyDescent="0.3">
      <c r="A531" s="1"/>
      <c r="B531" s="58" t="s">
        <v>4</v>
      </c>
      <c r="C531" s="59"/>
      <c r="D531" s="95"/>
      <c r="E531" s="119">
        <f>+E530+E529</f>
        <v>0</v>
      </c>
      <c r="F531" s="8"/>
    </row>
    <row r="532" spans="1:6" ht="15.75" thickTop="1" x14ac:dyDescent="0.25">
      <c r="A532" s="1"/>
      <c r="B532" s="2"/>
      <c r="C532" s="2"/>
      <c r="D532" s="8"/>
      <c r="E532" s="6"/>
      <c r="F532" s="6"/>
    </row>
    <row r="533" spans="1:6" ht="15.75" thickBot="1" x14ac:dyDescent="0.3">
      <c r="A533" s="1"/>
      <c r="B533" s="2"/>
      <c r="C533" s="2"/>
      <c r="D533" s="8"/>
      <c r="E533" s="8"/>
      <c r="F533" s="7"/>
    </row>
    <row r="534" spans="1:6" ht="15.75" thickBot="1" x14ac:dyDescent="0.3">
      <c r="A534" s="11" t="s">
        <v>894</v>
      </c>
      <c r="B534" s="29" t="s">
        <v>895</v>
      </c>
      <c r="C534" s="30"/>
      <c r="D534" s="87"/>
      <c r="E534" s="82"/>
      <c r="F534" s="103"/>
    </row>
    <row r="535" spans="1:6" ht="15.75" thickBot="1" x14ac:dyDescent="0.3">
      <c r="A535" s="14" t="s">
        <v>896</v>
      </c>
      <c r="B535" s="31" t="s">
        <v>897</v>
      </c>
      <c r="C535" s="32"/>
      <c r="D535" s="88"/>
      <c r="E535" s="104"/>
      <c r="F535" s="104"/>
    </row>
    <row r="536" spans="1:6" ht="204.75" thickBot="1" x14ac:dyDescent="0.3">
      <c r="A536" s="17" t="s">
        <v>898</v>
      </c>
      <c r="B536" s="60" t="s">
        <v>915</v>
      </c>
      <c r="C536" s="61" t="s">
        <v>899</v>
      </c>
      <c r="D536" s="84">
        <v>1</v>
      </c>
      <c r="E536" s="108"/>
      <c r="F536" s="108">
        <f>+E536*D536</f>
        <v>0</v>
      </c>
    </row>
    <row r="537" spans="1:6" ht="102.75" thickBot="1" x14ac:dyDescent="0.3">
      <c r="A537" s="17" t="s">
        <v>900</v>
      </c>
      <c r="B537" s="60" t="s">
        <v>911</v>
      </c>
      <c r="C537" s="61" t="s">
        <v>899</v>
      </c>
      <c r="D537" s="96">
        <v>1</v>
      </c>
      <c r="E537" s="108"/>
      <c r="F537" s="108">
        <f>+E537*D537</f>
        <v>0</v>
      </c>
    </row>
    <row r="538" spans="1:6" ht="64.5" thickBot="1" x14ac:dyDescent="0.3">
      <c r="A538" s="17" t="s">
        <v>901</v>
      </c>
      <c r="B538" s="60" t="s">
        <v>941</v>
      </c>
      <c r="C538" s="61" t="s">
        <v>899</v>
      </c>
      <c r="D538" s="96">
        <v>2</v>
      </c>
      <c r="E538" s="108"/>
      <c r="F538" s="108">
        <f>+E538*D538</f>
        <v>0</v>
      </c>
    </row>
    <row r="539" spans="1:6" ht="15.75" thickBot="1" x14ac:dyDescent="0.3">
      <c r="A539" s="14" t="s">
        <v>902</v>
      </c>
      <c r="B539" s="15" t="s">
        <v>903</v>
      </c>
      <c r="C539" s="16"/>
      <c r="D539" s="83"/>
      <c r="E539" s="104"/>
      <c r="F539" s="104"/>
    </row>
    <row r="540" spans="1:6" ht="204.75" thickBot="1" x14ac:dyDescent="0.3">
      <c r="A540" s="62" t="s">
        <v>904</v>
      </c>
      <c r="B540" s="63" t="s">
        <v>915</v>
      </c>
      <c r="C540" s="61" t="s">
        <v>899</v>
      </c>
      <c r="D540" s="96">
        <v>2</v>
      </c>
      <c r="E540" s="108"/>
      <c r="F540" s="108">
        <f>+E540*D540</f>
        <v>0</v>
      </c>
    </row>
    <row r="541" spans="1:6" x14ac:dyDescent="0.25">
      <c r="A541" s="71" t="s">
        <v>905</v>
      </c>
      <c r="B541" s="64" t="s">
        <v>906</v>
      </c>
      <c r="C541" s="74" t="s">
        <v>899</v>
      </c>
      <c r="D541" s="97">
        <v>2</v>
      </c>
      <c r="E541" s="109"/>
      <c r="F541" s="109">
        <f>+E541*D541</f>
        <v>0</v>
      </c>
    </row>
    <row r="542" spans="1:6" ht="25.5" x14ac:dyDescent="0.25">
      <c r="A542" s="72"/>
      <c r="B542" s="64" t="s">
        <v>907</v>
      </c>
      <c r="C542" s="75"/>
      <c r="D542" s="98"/>
      <c r="E542" s="110"/>
      <c r="F542" s="110"/>
    </row>
    <row r="543" spans="1:6" ht="25.5" x14ac:dyDescent="0.25">
      <c r="A543" s="72"/>
      <c r="B543" s="64" t="s">
        <v>908</v>
      </c>
      <c r="C543" s="75"/>
      <c r="D543" s="98"/>
      <c r="E543" s="110"/>
      <c r="F543" s="110"/>
    </row>
    <row r="544" spans="1:6" ht="165.75" x14ac:dyDescent="0.25">
      <c r="A544" s="72"/>
      <c r="B544" s="64" t="s">
        <v>942</v>
      </c>
      <c r="C544" s="75"/>
      <c r="D544" s="98"/>
      <c r="E544" s="110"/>
      <c r="F544" s="110"/>
    </row>
    <row r="545" spans="1:6" ht="26.25" thickBot="1" x14ac:dyDescent="0.3">
      <c r="A545" s="73"/>
      <c r="B545" s="63" t="s">
        <v>909</v>
      </c>
      <c r="C545" s="76"/>
      <c r="D545" s="99"/>
      <c r="E545" s="111"/>
      <c r="F545" s="111"/>
    </row>
    <row r="546" spans="1:6" ht="102.75" thickBot="1" x14ac:dyDescent="0.3">
      <c r="A546" s="62" t="s">
        <v>910</v>
      </c>
      <c r="B546" s="63" t="s">
        <v>911</v>
      </c>
      <c r="C546" s="61" t="s">
        <v>899</v>
      </c>
      <c r="D546" s="96">
        <v>4</v>
      </c>
      <c r="E546" s="108"/>
      <c r="F546" s="108">
        <f>+E546*D546</f>
        <v>0</v>
      </c>
    </row>
    <row r="547" spans="1:6" ht="15.75" thickBot="1" x14ac:dyDescent="0.3">
      <c r="A547" s="14" t="s">
        <v>912</v>
      </c>
      <c r="B547" s="15" t="s">
        <v>913</v>
      </c>
      <c r="C547" s="16"/>
      <c r="D547" s="83"/>
      <c r="E547" s="104"/>
      <c r="F547" s="104"/>
    </row>
    <row r="548" spans="1:6" ht="204.75" thickBot="1" x14ac:dyDescent="0.3">
      <c r="A548" s="62" t="s">
        <v>914</v>
      </c>
      <c r="B548" s="63" t="s">
        <v>915</v>
      </c>
      <c r="C548" s="61" t="s">
        <v>899</v>
      </c>
      <c r="D548" s="96">
        <v>2</v>
      </c>
      <c r="E548" s="108"/>
      <c r="F548" s="108">
        <f>+E548*D548</f>
        <v>0</v>
      </c>
    </row>
    <row r="549" spans="1:6" x14ac:dyDescent="0.25">
      <c r="A549" s="71" t="s">
        <v>916</v>
      </c>
      <c r="B549" s="64" t="s">
        <v>906</v>
      </c>
      <c r="C549" s="74" t="s">
        <v>899</v>
      </c>
      <c r="D549" s="97">
        <v>1</v>
      </c>
      <c r="E549" s="109"/>
      <c r="F549" s="109">
        <f>+E549*D549</f>
        <v>0</v>
      </c>
    </row>
    <row r="550" spans="1:6" ht="25.5" x14ac:dyDescent="0.25">
      <c r="A550" s="72"/>
      <c r="B550" s="64" t="s">
        <v>907</v>
      </c>
      <c r="C550" s="75"/>
      <c r="D550" s="98"/>
      <c r="E550" s="110"/>
      <c r="F550" s="110"/>
    </row>
    <row r="551" spans="1:6" ht="25.5" x14ac:dyDescent="0.25">
      <c r="A551" s="72"/>
      <c r="B551" s="64" t="s">
        <v>908</v>
      </c>
      <c r="C551" s="75"/>
      <c r="D551" s="98"/>
      <c r="E551" s="110"/>
      <c r="F551" s="110"/>
    </row>
    <row r="552" spans="1:6" ht="165.75" x14ac:dyDescent="0.25">
      <c r="A552" s="72"/>
      <c r="B552" s="64" t="s">
        <v>942</v>
      </c>
      <c r="C552" s="75"/>
      <c r="D552" s="98"/>
      <c r="E552" s="110"/>
      <c r="F552" s="110"/>
    </row>
    <row r="553" spans="1:6" ht="26.25" thickBot="1" x14ac:dyDescent="0.3">
      <c r="A553" s="73"/>
      <c r="B553" s="63" t="s">
        <v>909</v>
      </c>
      <c r="C553" s="76"/>
      <c r="D553" s="99"/>
      <c r="E553" s="111"/>
      <c r="F553" s="111"/>
    </row>
    <row r="554" spans="1:6" ht="102.75" thickBot="1" x14ac:dyDescent="0.3">
      <c r="A554" s="62" t="s">
        <v>917</v>
      </c>
      <c r="B554" s="63" t="s">
        <v>911</v>
      </c>
      <c r="C554" s="61" t="s">
        <v>899</v>
      </c>
      <c r="D554" s="96">
        <v>3</v>
      </c>
      <c r="E554" s="108"/>
      <c r="F554" s="108">
        <f>+E554*D554</f>
        <v>0</v>
      </c>
    </row>
    <row r="555" spans="1:6" ht="51.75" thickBot="1" x14ac:dyDescent="0.3">
      <c r="A555" s="62" t="s">
        <v>918</v>
      </c>
      <c r="B555" s="63" t="s">
        <v>919</v>
      </c>
      <c r="C555" s="61" t="s">
        <v>899</v>
      </c>
      <c r="D555" s="96">
        <v>1</v>
      </c>
      <c r="E555" s="105"/>
      <c r="F555" s="108">
        <f>+E555*D555</f>
        <v>0</v>
      </c>
    </row>
    <row r="556" spans="1:6" ht="51.75" thickBot="1" x14ac:dyDescent="0.3">
      <c r="A556" s="62" t="s">
        <v>920</v>
      </c>
      <c r="B556" s="63" t="s">
        <v>921</v>
      </c>
      <c r="C556" s="61" t="s">
        <v>14</v>
      </c>
      <c r="D556" s="96">
        <v>2</v>
      </c>
      <c r="E556" s="108"/>
      <c r="F556" s="108">
        <f>+E556*D556</f>
        <v>0</v>
      </c>
    </row>
    <row r="557" spans="1:6" ht="15.75" thickBot="1" x14ac:dyDescent="0.3">
      <c r="A557" s="1"/>
      <c r="B557" s="2"/>
      <c r="C557" s="2"/>
      <c r="D557" s="77" t="s">
        <v>922</v>
      </c>
      <c r="E557" s="78"/>
      <c r="F557" s="112">
        <f>SUM(F536:F556)</f>
        <v>0</v>
      </c>
    </row>
    <row r="558" spans="1:6" ht="15.75" thickBot="1" x14ac:dyDescent="0.3">
      <c r="A558" s="1"/>
      <c r="B558" s="2"/>
      <c r="C558" s="2"/>
      <c r="D558" s="77" t="s">
        <v>923</v>
      </c>
      <c r="E558" s="78"/>
      <c r="F558" s="112">
        <f>+F557*19%</f>
        <v>0</v>
      </c>
    </row>
    <row r="559" spans="1:6" ht="15.75" thickBot="1" x14ac:dyDescent="0.3">
      <c r="A559" s="1"/>
      <c r="B559" s="2"/>
      <c r="C559" s="2"/>
      <c r="D559" s="77" t="s">
        <v>924</v>
      </c>
      <c r="E559" s="78"/>
      <c r="F559" s="112">
        <f>+F558+F557</f>
        <v>0</v>
      </c>
    </row>
    <row r="560" spans="1:6" ht="15.75" thickBot="1" x14ac:dyDescent="0.3">
      <c r="A560" s="1"/>
      <c r="B560" s="2"/>
      <c r="C560" s="2"/>
      <c r="D560" s="8"/>
      <c r="E560" s="6"/>
      <c r="F560" s="6"/>
    </row>
    <row r="561" spans="1:6" ht="16.5" thickTop="1" thickBot="1" x14ac:dyDescent="0.3">
      <c r="A561" s="1"/>
      <c r="B561" s="65" t="s">
        <v>925</v>
      </c>
      <c r="C561" s="66"/>
      <c r="D561" s="100"/>
      <c r="E561" s="120">
        <f>+E531</f>
        <v>0</v>
      </c>
      <c r="F561" s="6"/>
    </row>
    <row r="562" spans="1:6" ht="15.75" thickBot="1" x14ac:dyDescent="0.3">
      <c r="A562" s="1"/>
      <c r="B562" s="67" t="s">
        <v>924</v>
      </c>
      <c r="C562" s="68"/>
      <c r="D562" s="101"/>
      <c r="E562" s="121">
        <f>+F559</f>
        <v>0</v>
      </c>
      <c r="F562" s="6"/>
    </row>
    <row r="563" spans="1:6" ht="16.5" thickTop="1" thickBot="1" x14ac:dyDescent="0.3">
      <c r="A563" s="1"/>
      <c r="B563" s="79" t="s">
        <v>926</v>
      </c>
      <c r="C563" s="80"/>
      <c r="D563" s="102"/>
      <c r="E563" s="119">
        <f>+E562+E561</f>
        <v>0</v>
      </c>
      <c r="F563" s="6"/>
    </row>
    <row r="564" spans="1:6" ht="15.75" thickTop="1" x14ac:dyDescent="0.25"/>
  </sheetData>
  <mergeCells count="15">
    <mergeCell ref="D558:E558"/>
    <mergeCell ref="D559:E559"/>
    <mergeCell ref="B563:C563"/>
    <mergeCell ref="A549:A553"/>
    <mergeCell ref="C549:C553"/>
    <mergeCell ref="D549:D553"/>
    <mergeCell ref="E549:E553"/>
    <mergeCell ref="F549:F553"/>
    <mergeCell ref="D557:E557"/>
    <mergeCell ref="B143:F143"/>
    <mergeCell ref="A541:A545"/>
    <mergeCell ref="C541:C545"/>
    <mergeCell ref="D541:D545"/>
    <mergeCell ref="E541:E545"/>
    <mergeCell ref="F541:F5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Alejandra Arbelaez Maldonado</dc:creator>
  <cp:lastModifiedBy>July Alejandra Arbelaez Maldonado</cp:lastModifiedBy>
  <dcterms:created xsi:type="dcterms:W3CDTF">2017-05-16T23:24:21Z</dcterms:created>
  <dcterms:modified xsi:type="dcterms:W3CDTF">2017-05-17T01:19:05Z</dcterms:modified>
</cp:coreProperties>
</file>