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7\INVITACIONES\PUBLICAS\INV. PUB. 01-2017 - CONSTRUCCION HANGAR\PLIEGO\ADENDAS\"/>
    </mc:Choice>
  </mc:AlternateContent>
  <bookViews>
    <workbookView xWindow="0" yWindow="0" windowWidth="28800" windowHeight="12435"/>
  </bookViews>
  <sheets>
    <sheet name="PRESUPUESTO" sheetId="2" r:id="rId1"/>
    <sheet name="Hoja1" sheetId="1" r:id="rId2"/>
  </sheets>
  <externalReferences>
    <externalReference r:id="rId3"/>
    <externalReference r:id="rId4"/>
  </externalReferences>
  <definedNames>
    <definedName name="_xlnm.Print_Area" localSheetId="0">PRESUPUESTO!$A$1:$F$961</definedName>
    <definedName name="CUADRILLA">'[1]MANO DE OBRA'!$C$7:$C$14</definedName>
    <definedName name="DP">'[1]DATOS GENERALES'!$K$8</definedName>
    <definedName name="FECHA">'[1]DATOS GENERALES'!$T$7</definedName>
    <definedName name="HERRAMIENTA">'[1]DATOS GENERALES'!$I$3:$I$8</definedName>
    <definedName name="HERRAMIENTAS">'[1]EQUIPOS Y HERRAMIENTAS'!$C$6:$C$670</definedName>
    <definedName name="MATERIALES">[1]INSUMOS!$C$6:$C$3174</definedName>
    <definedName name="NUMERAL">PRESUPUESTO!$A$6:$A$755</definedName>
    <definedName name="PROYECTO">'[1]DATOS GENERALES'!$C$1</definedName>
    <definedName name="REVISION">'[1]DATOS GENERALES'!$L$7</definedName>
    <definedName name="TIPOMATERIAL">'[1]DATOS GENERALES'!$B$4:$B$20</definedName>
    <definedName name="_xlnm.Print_Titles" localSheetId="0">PRESUPUESTO!$1:$4</definedName>
    <definedName name="TRANSPORTE_Y_MAQUINARIA">[2]Insumos!$J$2:$J$30</definedName>
    <definedName name="UNIDADES">'[1]DATOS GENERALES'!$A$4:$A$22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3" i="2" l="1"/>
  <c r="F952" i="2"/>
  <c r="F951" i="2"/>
  <c r="F950" i="2"/>
  <c r="F949" i="2"/>
  <c r="F948" i="2"/>
  <c r="F946" i="2"/>
  <c r="F945" i="2"/>
  <c r="F944" i="2"/>
  <c r="F943" i="2"/>
  <c r="F942" i="2"/>
  <c r="F941" i="2"/>
  <c r="F940" i="2"/>
  <c r="F939" i="2"/>
  <c r="F937" i="2"/>
  <c r="F936" i="2"/>
  <c r="F935" i="2"/>
  <c r="F934" i="2"/>
  <c r="F933" i="2"/>
  <c r="F932" i="2"/>
  <c r="F931" i="2"/>
  <c r="F930" i="2"/>
  <c r="F928" i="2"/>
  <c r="F927" i="2"/>
  <c r="F926" i="2"/>
  <c r="F925" i="2"/>
  <c r="F924" i="2"/>
  <c r="F923" i="2"/>
  <c r="F921" i="2"/>
  <c r="F920" i="2"/>
  <c r="F919" i="2"/>
  <c r="F918" i="2"/>
  <c r="F916" i="2"/>
  <c r="F915" i="2"/>
  <c r="F914" i="2"/>
  <c r="F913" i="2"/>
  <c r="F912" i="2"/>
  <c r="F911" i="2"/>
  <c r="F909" i="2"/>
  <c r="F908" i="2"/>
  <c r="F907" i="2"/>
  <c r="F906" i="2"/>
  <c r="F904" i="2"/>
  <c r="F903" i="2"/>
  <c r="F902" i="2"/>
  <c r="F901" i="2"/>
  <c r="F899" i="2"/>
  <c r="F898" i="2"/>
  <c r="F897" i="2"/>
  <c r="F896" i="2"/>
  <c r="F894" i="2"/>
  <c r="F892" i="2"/>
  <c r="F891" i="2"/>
  <c r="F890" i="2"/>
  <c r="F889" i="2"/>
  <c r="F888" i="2"/>
  <c r="F887" i="2"/>
  <c r="F886" i="2"/>
  <c r="B881" i="2"/>
  <c r="A881" i="2"/>
  <c r="B880" i="2"/>
  <c r="A880" i="2"/>
  <c r="B879" i="2"/>
  <c r="A879" i="2"/>
  <c r="B878" i="2"/>
  <c r="A878" i="2"/>
  <c r="B877" i="2"/>
  <c r="A877" i="2"/>
  <c r="B876" i="2"/>
  <c r="B875" i="2"/>
  <c r="B874" i="2"/>
  <c r="B873" i="2"/>
  <c r="B872" i="2"/>
  <c r="B871" i="2"/>
  <c r="B870" i="2"/>
  <c r="B869" i="2"/>
  <c r="B868" i="2"/>
  <c r="B867" i="2"/>
  <c r="B866" i="2"/>
  <c r="B865" i="2"/>
  <c r="B864" i="2"/>
  <c r="B863" i="2"/>
  <c r="B862" i="2"/>
  <c r="B861" i="2"/>
  <c r="B860" i="2"/>
  <c r="B859" i="2"/>
  <c r="B858" i="2"/>
  <c r="B857" i="2"/>
  <c r="A857" i="2"/>
  <c r="F845" i="2"/>
  <c r="F843" i="2"/>
  <c r="F842" i="2"/>
  <c r="F841" i="2"/>
  <c r="F840" i="2"/>
  <c r="D839" i="2"/>
  <c r="F839" i="2" s="1"/>
  <c r="H838" i="2"/>
  <c r="D838" i="2"/>
  <c r="F838" i="2" s="1"/>
  <c r="E835" i="2"/>
  <c r="F834" i="2"/>
  <c r="F832" i="2"/>
  <c r="F830" i="2"/>
  <c r="F829" i="2"/>
  <c r="F828" i="2"/>
  <c r="F826" i="2"/>
  <c r="F825" i="2"/>
  <c r="F824" i="2"/>
  <c r="F823" i="2"/>
  <c r="F822" i="2"/>
  <c r="F821" i="2"/>
  <c r="F820" i="2"/>
  <c r="F819" i="2"/>
  <c r="F817" i="2"/>
  <c r="F816" i="2"/>
  <c r="F815" i="2"/>
  <c r="F813" i="2"/>
  <c r="F812" i="2"/>
  <c r="F811" i="2"/>
  <c r="F810" i="2"/>
  <c r="F809" i="2"/>
  <c r="F808" i="2"/>
  <c r="F807" i="2"/>
  <c r="E803" i="2"/>
  <c r="F802" i="2"/>
  <c r="F800" i="2"/>
  <c r="F798" i="2"/>
  <c r="F796" i="2"/>
  <c r="F795" i="2"/>
  <c r="F794" i="2"/>
  <c r="F793" i="2"/>
  <c r="F792" i="2"/>
  <c r="F791" i="2"/>
  <c r="F790" i="2"/>
  <c r="F789" i="2"/>
  <c r="F788" i="2"/>
  <c r="F787" i="2"/>
  <c r="F786" i="2"/>
  <c r="F785" i="2"/>
  <c r="F784" i="2"/>
  <c r="F783" i="2"/>
  <c r="F782" i="2"/>
  <c r="F781" i="2"/>
  <c r="F780" i="2"/>
  <c r="F779" i="2"/>
  <c r="F778" i="2"/>
  <c r="F777" i="2"/>
  <c r="F776" i="2"/>
  <c r="F775" i="2"/>
  <c r="F773" i="2"/>
  <c r="F772" i="2"/>
  <c r="F771" i="2"/>
  <c r="F769" i="2"/>
  <c r="F768" i="2"/>
  <c r="F767" i="2"/>
  <c r="F766" i="2"/>
  <c r="F765" i="2"/>
  <c r="F764" i="2"/>
  <c r="F763" i="2"/>
  <c r="F762" i="2"/>
  <c r="F760" i="2"/>
  <c r="F759" i="2"/>
  <c r="F758" i="2"/>
  <c r="E754" i="2"/>
  <c r="F753" i="2"/>
  <c r="F752" i="2"/>
  <c r="F751" i="2"/>
  <c r="F750" i="2"/>
  <c r="F748" i="2"/>
  <c r="F746" i="2"/>
  <c r="F745" i="2"/>
  <c r="F743" i="2"/>
  <c r="F742" i="2"/>
  <c r="F741" i="2"/>
  <c r="F740" i="2"/>
  <c r="F739" i="2"/>
  <c r="F738" i="2"/>
  <c r="F737" i="2"/>
  <c r="F735" i="2"/>
  <c r="F734" i="2"/>
  <c r="F732" i="2"/>
  <c r="F730" i="2"/>
  <c r="F729" i="2"/>
  <c r="F728" i="2"/>
  <c r="F727" i="2"/>
  <c r="F726" i="2"/>
  <c r="F724" i="2"/>
  <c r="F722" i="2"/>
  <c r="E718" i="2"/>
  <c r="F717" i="2"/>
  <c r="F716" i="2"/>
  <c r="F715" i="2"/>
  <c r="F714" i="2"/>
  <c r="F713" i="2"/>
  <c r="F712" i="2"/>
  <c r="F711" i="2"/>
  <c r="F710" i="2"/>
  <c r="F709" i="2"/>
  <c r="F708" i="2"/>
  <c r="F707" i="2"/>
  <c r="F706" i="2"/>
  <c r="F705" i="2"/>
  <c r="F704" i="2"/>
  <c r="F703" i="2"/>
  <c r="F702" i="2"/>
  <c r="F701" i="2"/>
  <c r="F700" i="2"/>
  <c r="F699" i="2"/>
  <c r="F698" i="2"/>
  <c r="F697" i="2"/>
  <c r="F695" i="2"/>
  <c r="F694" i="2"/>
  <c r="F693" i="2"/>
  <c r="F691" i="2"/>
  <c r="F690" i="2"/>
  <c r="F689" i="2"/>
  <c r="F688" i="2"/>
  <c r="F687" i="2"/>
  <c r="F686" i="2"/>
  <c r="F685" i="2"/>
  <c r="F684" i="2"/>
  <c r="F679" i="2"/>
  <c r="F678" i="2"/>
  <c r="F677" i="2"/>
  <c r="F676" i="2"/>
  <c r="F675" i="2"/>
  <c r="F674" i="2"/>
  <c r="F673" i="2"/>
  <c r="F672" i="2"/>
  <c r="F671" i="2"/>
  <c r="F669" i="2"/>
  <c r="F668" i="2"/>
  <c r="F667" i="2"/>
  <c r="F666" i="2"/>
  <c r="F665" i="2"/>
  <c r="F664" i="2"/>
  <c r="F663" i="2"/>
  <c r="F662" i="2"/>
  <c r="F661" i="2"/>
  <c r="F660" i="2"/>
  <c r="F659" i="2"/>
  <c r="F658" i="2"/>
  <c r="F657" i="2"/>
  <c r="F656" i="2"/>
  <c r="F654" i="2"/>
  <c r="F653" i="2"/>
  <c r="F652" i="2"/>
  <c r="F650" i="2"/>
  <c r="F649" i="2"/>
  <c r="F648" i="2"/>
  <c r="F647" i="2"/>
  <c r="F646" i="2"/>
  <c r="H645" i="2"/>
  <c r="F645" i="2"/>
  <c r="F644" i="2"/>
  <c r="F643" i="2"/>
  <c r="F642" i="2"/>
  <c r="F641" i="2"/>
  <c r="F640" i="2"/>
  <c r="F639" i="2"/>
  <c r="F638" i="2"/>
  <c r="F637" i="2"/>
  <c r="F636" i="2"/>
  <c r="F635" i="2"/>
  <c r="F634" i="2"/>
  <c r="F633" i="2"/>
  <c r="F632" i="2"/>
  <c r="F631" i="2"/>
  <c r="F630" i="2"/>
  <c r="F628" i="2"/>
  <c r="F627" i="2"/>
  <c r="F626" i="2"/>
  <c r="F625" i="2"/>
  <c r="F624" i="2"/>
  <c r="F623" i="2"/>
  <c r="F622" i="2"/>
  <c r="F620" i="2"/>
  <c r="F619" i="2"/>
  <c r="F618" i="2"/>
  <c r="F617" i="2"/>
  <c r="F615" i="2"/>
  <c r="F614" i="2"/>
  <c r="F613" i="2"/>
  <c r="F612" i="2"/>
  <c r="F611" i="2"/>
  <c r="F610" i="2"/>
  <c r="F609" i="2"/>
  <c r="F607" i="2"/>
  <c r="F606" i="2"/>
  <c r="F605" i="2"/>
  <c r="F604" i="2"/>
  <c r="F599" i="2"/>
  <c r="F598" i="2"/>
  <c r="F597" i="2"/>
  <c r="F596" i="2"/>
  <c r="F594" i="2"/>
  <c r="F593" i="2"/>
  <c r="F592" i="2"/>
  <c r="F590" i="2"/>
  <c r="F589" i="2"/>
  <c r="F588" i="2"/>
  <c r="F586" i="2"/>
  <c r="F585" i="2"/>
  <c r="F584" i="2"/>
  <c r="F583" i="2"/>
  <c r="F582" i="2"/>
  <c r="F581" i="2"/>
  <c r="F579" i="2"/>
  <c r="F578" i="2"/>
  <c r="F577" i="2"/>
  <c r="F576" i="2"/>
  <c r="F575" i="2"/>
  <c r="F574" i="2"/>
  <c r="F573" i="2"/>
  <c r="F571" i="2"/>
  <c r="F570" i="2"/>
  <c r="F569" i="2"/>
  <c r="F568" i="2"/>
  <c r="F566" i="2"/>
  <c r="F565" i="2"/>
  <c r="F563" i="2"/>
  <c r="F562" i="2"/>
  <c r="F561" i="2"/>
  <c r="F560" i="2"/>
  <c r="F555" i="2"/>
  <c r="F554" i="2"/>
  <c r="F553" i="2"/>
  <c r="F552" i="2"/>
  <c r="F551" i="2"/>
  <c r="F550" i="2"/>
  <c r="F549" i="2"/>
  <c r="F547" i="2"/>
  <c r="F546" i="2"/>
  <c r="F545" i="2"/>
  <c r="F544" i="2"/>
  <c r="F543" i="2"/>
  <c r="F542" i="2"/>
  <c r="F541" i="2"/>
  <c r="F540" i="2"/>
  <c r="F539" i="2"/>
  <c r="F538" i="2"/>
  <c r="F537" i="2"/>
  <c r="F535" i="2"/>
  <c r="F534" i="2"/>
  <c r="F532" i="2"/>
  <c r="F531" i="2"/>
  <c r="F530" i="2"/>
  <c r="F529" i="2"/>
  <c r="F528" i="2"/>
  <c r="F527" i="2"/>
  <c r="F526" i="2"/>
  <c r="F525" i="2"/>
  <c r="F523" i="2"/>
  <c r="F522" i="2"/>
  <c r="F521" i="2"/>
  <c r="F520" i="2"/>
  <c r="F519" i="2"/>
  <c r="F518" i="2"/>
  <c r="F517" i="2"/>
  <c r="F516" i="2"/>
  <c r="F515" i="2"/>
  <c r="F513" i="2"/>
  <c r="F512" i="2"/>
  <c r="F511" i="2"/>
  <c r="F509" i="2"/>
  <c r="F508" i="2"/>
  <c r="F507" i="2"/>
  <c r="F506" i="2"/>
  <c r="F505" i="2"/>
  <c r="F503" i="2"/>
  <c r="F502" i="2"/>
  <c r="F501" i="2"/>
  <c r="F500" i="2"/>
  <c r="F499" i="2"/>
  <c r="F498" i="2"/>
  <c r="F497" i="2"/>
  <c r="F496" i="2"/>
  <c r="F495" i="2"/>
  <c r="F494" i="2"/>
  <c r="F493" i="2"/>
  <c r="F492" i="2"/>
  <c r="F491" i="2"/>
  <c r="F489" i="2"/>
  <c r="F488" i="2"/>
  <c r="F487" i="2"/>
  <c r="F486" i="2"/>
  <c r="F485" i="2"/>
  <c r="F484" i="2"/>
  <c r="F483" i="2"/>
  <c r="F478" i="2"/>
  <c r="F476" i="2"/>
  <c r="F475" i="2"/>
  <c r="F473" i="2"/>
  <c r="F472" i="2"/>
  <c r="F470" i="2"/>
  <c r="F469" i="2"/>
  <c r="F468" i="2"/>
  <c r="F467" i="2"/>
  <c r="F466" i="2"/>
  <c r="F465" i="2"/>
  <c r="F463" i="2"/>
  <c r="F462" i="2"/>
  <c r="F460" i="2"/>
  <c r="F459" i="2"/>
  <c r="F458" i="2"/>
  <c r="F457" i="2"/>
  <c r="F456" i="2"/>
  <c r="F455" i="2"/>
  <c r="F452" i="2"/>
  <c r="F451" i="2"/>
  <c r="F450" i="2"/>
  <c r="F449" i="2"/>
  <c r="F448" i="2"/>
  <c r="F447" i="2"/>
  <c r="F446" i="2"/>
  <c r="F445" i="2"/>
  <c r="F444" i="2"/>
  <c r="F443" i="2"/>
  <c r="F440" i="2"/>
  <c r="F439" i="2"/>
  <c r="F437" i="2"/>
  <c r="F436" i="2"/>
  <c r="F433" i="2"/>
  <c r="F432" i="2"/>
  <c r="F431" i="2"/>
  <c r="F430" i="2"/>
  <c r="F429" i="2"/>
  <c r="F428" i="2"/>
  <c r="F427" i="2"/>
  <c r="F426" i="2"/>
  <c r="F424" i="2"/>
  <c r="F423" i="2"/>
  <c r="F422" i="2"/>
  <c r="F421" i="2"/>
  <c r="F420" i="2"/>
  <c r="F419" i="2"/>
  <c r="F418" i="2"/>
  <c r="F417" i="2"/>
  <c r="F416" i="2"/>
  <c r="F415" i="2"/>
  <c r="F413" i="2"/>
  <c r="F412" i="2"/>
  <c r="F411" i="2"/>
  <c r="F410" i="2"/>
  <c r="F409" i="2"/>
  <c r="F408" i="2"/>
  <c r="F407" i="2"/>
  <c r="F406" i="2"/>
  <c r="F405" i="2"/>
  <c r="F404" i="2"/>
  <c r="F403" i="2"/>
  <c r="F400" i="2"/>
  <c r="F399" i="2"/>
  <c r="F398" i="2"/>
  <c r="F397" i="2"/>
  <c r="F396" i="2"/>
  <c r="F395" i="2"/>
  <c r="F394" i="2"/>
  <c r="F393" i="2"/>
  <c r="F392" i="2"/>
  <c r="F391" i="2"/>
  <c r="F389" i="2"/>
  <c r="F388" i="2"/>
  <c r="F387" i="2"/>
  <c r="F386" i="2"/>
  <c r="F385" i="2"/>
  <c r="F384" i="2"/>
  <c r="F383" i="2"/>
  <c r="F382" i="2"/>
  <c r="F381" i="2"/>
  <c r="F380" i="2"/>
  <c r="F379" i="2"/>
  <c r="F378" i="2"/>
  <c r="F377" i="2"/>
  <c r="F376" i="2"/>
  <c r="F375" i="2"/>
  <c r="F374" i="2"/>
  <c r="F373" i="2"/>
  <c r="F371" i="2"/>
  <c r="F370" i="2"/>
  <c r="F369" i="2"/>
  <c r="F368" i="2"/>
  <c r="F367" i="2"/>
  <c r="F366" i="2"/>
  <c r="F365" i="2"/>
  <c r="F364" i="2"/>
  <c r="F363" i="2"/>
  <c r="F362" i="2"/>
  <c r="F361" i="2"/>
  <c r="F360" i="2"/>
  <c r="F359" i="2"/>
  <c r="F358" i="2"/>
  <c r="F357" i="2"/>
  <c r="F356" i="2"/>
  <c r="F355" i="2"/>
  <c r="F354" i="2"/>
  <c r="F353" i="2"/>
  <c r="F352" i="2"/>
  <c r="F351" i="2"/>
  <c r="F349" i="2"/>
  <c r="F348" i="2"/>
  <c r="F347" i="2"/>
  <c r="F346" i="2"/>
  <c r="F345" i="2"/>
  <c r="F343" i="2"/>
  <c r="F342" i="2"/>
  <c r="F341" i="2"/>
  <c r="F340" i="2"/>
  <c r="F339" i="2"/>
  <c r="F338" i="2"/>
  <c r="F337" i="2"/>
  <c r="F336" i="2"/>
  <c r="F335" i="2"/>
  <c r="F334" i="2"/>
  <c r="F332" i="2"/>
  <c r="F331" i="2"/>
  <c r="F330" i="2"/>
  <c r="F329" i="2"/>
  <c r="F328" i="2"/>
  <c r="F327" i="2"/>
  <c r="F326" i="2"/>
  <c r="F325" i="2"/>
  <c r="F324" i="2"/>
  <c r="F323" i="2"/>
  <c r="F322" i="2"/>
  <c r="F321" i="2"/>
  <c r="F320" i="2"/>
  <c r="F319" i="2"/>
  <c r="F318" i="2"/>
  <c r="A20" i="2"/>
  <c r="E18" i="2"/>
  <c r="D2" i="2"/>
  <c r="A1" i="2"/>
  <c r="F954" i="2" l="1"/>
  <c r="F754" i="2"/>
  <c r="F479" i="2"/>
  <c r="A858" i="2"/>
  <c r="A32" i="2"/>
  <c r="E30" i="2"/>
  <c r="F803" i="2"/>
  <c r="F718" i="2"/>
  <c r="F835" i="2"/>
  <c r="F556" i="2"/>
  <c r="F600" i="2"/>
  <c r="F680" i="2"/>
  <c r="F955" i="2" l="1"/>
  <c r="F956" i="2" s="1"/>
  <c r="E959" i="2" s="1"/>
  <c r="H680" i="2"/>
  <c r="A859" i="2"/>
  <c r="A54" i="2"/>
  <c r="E52" i="2"/>
  <c r="A860" i="2" l="1"/>
  <c r="A76" i="2"/>
  <c r="E74" i="2"/>
  <c r="A861" i="2" l="1"/>
  <c r="E116" i="2"/>
  <c r="A118" i="2"/>
  <c r="A862" i="2" l="1"/>
  <c r="E125" i="2"/>
  <c r="A127" i="2"/>
  <c r="A863" i="2" l="1"/>
  <c r="A142" i="2"/>
  <c r="E140" i="2"/>
  <c r="A864" i="2" l="1"/>
  <c r="A161" i="2"/>
  <c r="E159" i="2"/>
  <c r="A865" i="2" l="1"/>
  <c r="A169" i="2"/>
  <c r="E167" i="2"/>
  <c r="A866" i="2" l="1"/>
  <c r="E177" i="2"/>
  <c r="A179" i="2"/>
  <c r="A867" i="2" l="1"/>
  <c r="E239" i="2"/>
  <c r="A241" i="2"/>
  <c r="A868" i="2" l="1"/>
  <c r="A251" i="2"/>
  <c r="E249" i="2"/>
  <c r="A281" i="2" l="1"/>
  <c r="A869" i="2"/>
  <c r="E279" i="2"/>
  <c r="A870" i="2" l="1"/>
  <c r="E299" i="2"/>
  <c r="A301" i="2"/>
  <c r="E308" i="2" l="1"/>
  <c r="A871" i="2"/>
  <c r="A310" i="2"/>
  <c r="A872" i="2" l="1"/>
  <c r="A315" i="2"/>
  <c r="E313" i="2"/>
  <c r="A873" i="2" l="1"/>
  <c r="E479" i="2"/>
  <c r="A481" i="2"/>
  <c r="E556" i="2" l="1"/>
  <c r="A874" i="2"/>
  <c r="A558" i="2"/>
  <c r="A875" i="2" l="1"/>
  <c r="E600" i="2"/>
  <c r="A602" i="2"/>
  <c r="E680" i="2" l="1"/>
  <c r="A876" i="2"/>
  <c r="F261" i="2" l="1"/>
  <c r="F264" i="2" l="1"/>
  <c r="F139" i="2"/>
  <c r="F29" i="2" l="1"/>
  <c r="F22" i="2" l="1"/>
  <c r="F266" i="2" l="1"/>
  <c r="F267" i="2" l="1"/>
  <c r="F216" i="2" l="1"/>
  <c r="F183" i="2" l="1"/>
  <c r="F247" i="2" l="1"/>
  <c r="I182" i="2" l="1"/>
  <c r="F182" i="2"/>
  <c r="F200" i="2"/>
  <c r="F203" i="2"/>
  <c r="F205" i="2"/>
  <c r="F195" i="2" l="1"/>
  <c r="F186" i="2"/>
  <c r="F196" i="2"/>
  <c r="F197" i="2"/>
  <c r="F187" i="2"/>
  <c r="F198" i="2"/>
  <c r="F190" i="2"/>
  <c r="F201" i="2"/>
  <c r="F189" i="2"/>
  <c r="F199" i="2"/>
  <c r="F188" i="2"/>
  <c r="F204" i="2" l="1"/>
  <c r="F192" i="2"/>
  <c r="H185" i="2"/>
  <c r="F185" i="2"/>
  <c r="F193" i="2"/>
  <c r="F191" i="2"/>
  <c r="F206" i="2"/>
  <c r="F194" i="2"/>
  <c r="F202" i="2"/>
  <c r="F208" i="2" l="1"/>
  <c r="F213" i="2"/>
  <c r="F210" i="2"/>
  <c r="F212" i="2" l="1"/>
  <c r="F211" i="2"/>
  <c r="F209" i="2" l="1"/>
  <c r="F220" i="2" l="1"/>
  <c r="F221" i="2"/>
  <c r="F217" i="2"/>
  <c r="F230" i="2" l="1"/>
  <c r="F233" i="2"/>
  <c r="F235" i="2"/>
  <c r="F237" i="2"/>
  <c r="F231" i="2"/>
  <c r="F234" i="2"/>
  <c r="F229" i="2"/>
  <c r="F236" i="2"/>
  <c r="F232" i="2"/>
  <c r="F238" i="2" l="1"/>
  <c r="F223" i="2" l="1"/>
  <c r="F224" i="2" l="1"/>
  <c r="F41" i="2" l="1"/>
  <c r="F144" i="2" l="1"/>
  <c r="F90" i="2" l="1"/>
  <c r="F132" i="2"/>
  <c r="F146" i="2"/>
  <c r="F129" i="2"/>
  <c r="F83" i="2"/>
  <c r="F87" i="2"/>
  <c r="F130" i="2"/>
  <c r="F81" i="2"/>
  <c r="F91" i="2"/>
  <c r="F88" i="2"/>
  <c r="F131" i="2"/>
  <c r="F82" i="2"/>
  <c r="F78" i="2"/>
  <c r="F80" i="2"/>
  <c r="F49" i="2"/>
  <c r="F79" i="2" l="1"/>
  <c r="F23" i="2" l="1"/>
  <c r="F277" i="2" l="1"/>
  <c r="F154" i="2" l="1"/>
  <c r="F97" i="2" l="1"/>
  <c r="F176" i="2"/>
  <c r="F98" i="2"/>
  <c r="F148" i="2"/>
  <c r="F60" i="2" l="1"/>
  <c r="F34" i="2"/>
  <c r="F63" i="2" l="1"/>
  <c r="F56" i="2"/>
  <c r="F174" i="2" l="1"/>
  <c r="F226" i="2"/>
  <c r="F239" i="2" s="1"/>
  <c r="F64" i="2"/>
  <c r="F145" i="2" l="1"/>
  <c r="F136" i="2" l="1"/>
  <c r="F172" i="2"/>
  <c r="F137" i="2"/>
  <c r="F135" i="2"/>
  <c r="F134" i="2" l="1"/>
  <c r="F140" i="2" s="1"/>
  <c r="F290" i="2" l="1"/>
  <c r="F283" i="2"/>
  <c r="F289" i="2"/>
  <c r="F297" i="2"/>
  <c r="F284" i="2"/>
  <c r="F153" i="2" l="1"/>
  <c r="F245" i="2" l="1"/>
  <c r="F243" i="2"/>
  <c r="F246" i="2"/>
  <c r="F244" i="2" l="1"/>
  <c r="F248" i="2" l="1"/>
  <c r="F249" i="2" s="1"/>
  <c r="F292" i="2" l="1"/>
  <c r="F293" i="2"/>
  <c r="F47" i="2" l="1"/>
  <c r="F59" i="2" l="1"/>
  <c r="F17" i="2"/>
  <c r="F15" i="2" l="1"/>
  <c r="F101" i="2"/>
  <c r="F102" i="2"/>
  <c r="F105" i="2"/>
  <c r="F94" i="2"/>
  <c r="F103" i="2"/>
  <c r="F36" i="2"/>
  <c r="F68" i="2" l="1"/>
  <c r="F61" i="2"/>
  <c r="F109" i="2" l="1"/>
  <c r="F39" i="2" l="1"/>
  <c r="F57" i="2"/>
  <c r="F40" i="2"/>
  <c r="F72" i="2"/>
  <c r="F73" i="2"/>
  <c r="F110" i="2"/>
  <c r="F286" i="2" l="1"/>
  <c r="F285" i="2"/>
  <c r="F150" i="2" l="1"/>
  <c r="F70" i="2"/>
  <c r="F149" i="2"/>
  <c r="F45" i="2" l="1"/>
  <c r="F95" i="2" l="1"/>
  <c r="F99" i="2"/>
  <c r="F175" i="2"/>
  <c r="F96" i="2"/>
  <c r="F104" i="2"/>
  <c r="F121" i="2" l="1"/>
  <c r="F120" i="2"/>
  <c r="F114" i="2"/>
  <c r="F123" i="2"/>
  <c r="F115" i="2" l="1"/>
  <c r="F112" i="2" l="1"/>
  <c r="F113" i="2"/>
  <c r="F67" i="2" l="1"/>
  <c r="F43" i="2"/>
  <c r="F50" i="2"/>
  <c r="F44" i="2" l="1"/>
  <c r="F46" i="2"/>
  <c r="F312" i="2" l="1"/>
  <c r="F313" i="2" s="1"/>
  <c r="F288" i="2" l="1"/>
  <c r="F287" i="2" l="1"/>
  <c r="F171" i="2" l="1"/>
  <c r="F260" i="2" l="1"/>
  <c r="F66" i="2" l="1"/>
  <c r="F35" i="2"/>
  <c r="F255" i="2" l="1"/>
  <c r="F12" i="2" l="1"/>
  <c r="F262" i="2"/>
  <c r="F253" i="2" l="1"/>
  <c r="F10" i="2" l="1"/>
  <c r="F278" i="2" l="1"/>
  <c r="F42" i="2" l="1"/>
  <c r="F25" i="2" l="1"/>
  <c r="F27" i="2"/>
  <c r="F48" i="2" l="1"/>
  <c r="F9" i="2" l="1"/>
  <c r="F37" i="2"/>
  <c r="F8" i="2"/>
  <c r="F93" i="2"/>
  <c r="F69" i="2"/>
  <c r="F74" i="2" s="1"/>
  <c r="F100" i="2" l="1"/>
  <c r="F86" i="2"/>
  <c r="F85" i="2"/>
  <c r="F298" i="2"/>
  <c r="F84" i="2" l="1"/>
  <c r="F108" i="2" l="1"/>
  <c r="F107" i="2"/>
  <c r="F116" i="2" l="1"/>
  <c r="F124" i="2"/>
  <c r="F122" i="2" l="1"/>
  <c r="F125" i="2" s="1"/>
  <c r="F151" i="2" l="1"/>
  <c r="F152" i="2" l="1"/>
  <c r="F157" i="2" l="1"/>
  <c r="F155" i="2"/>
  <c r="F156" i="2"/>
  <c r="F257" i="2" l="1"/>
  <c r="F158" i="2" l="1"/>
  <c r="F159" i="2" s="1"/>
  <c r="F51" i="2" l="1"/>
  <c r="F52" i="2" s="1"/>
  <c r="F165" i="2" l="1"/>
  <c r="F164" i="2"/>
  <c r="F163" i="2" l="1"/>
  <c r="F166" i="2"/>
  <c r="F167" i="2" l="1"/>
  <c r="F173" i="2" l="1"/>
  <c r="F177" i="2" s="1"/>
  <c r="F258" i="2" l="1"/>
  <c r="F256" i="2" l="1"/>
  <c r="F254" i="2"/>
  <c r="F270" i="2"/>
  <c r="F271" i="2" l="1"/>
  <c r="F273" i="2" l="1"/>
  <c r="F274" i="2" l="1"/>
  <c r="F275" i="2" l="1"/>
  <c r="F276" i="2" l="1"/>
  <c r="F272" i="2" l="1"/>
  <c r="F269" i="2" l="1"/>
  <c r="F303" i="2" l="1"/>
  <c r="F304" i="2" l="1"/>
  <c r="F305" i="2" l="1"/>
  <c r="F307" i="2" l="1"/>
  <c r="F308" i="2" s="1"/>
  <c r="F295" i="2" l="1"/>
  <c r="F296" i="2"/>
  <c r="F26" i="2"/>
  <c r="F30" i="2" s="1"/>
  <c r="F299" i="2" l="1"/>
  <c r="F13" i="2" l="1"/>
  <c r="F18" i="2" s="1"/>
  <c r="F265" i="2" l="1"/>
  <c r="F279" i="2" s="1"/>
  <c r="E851" i="2" l="1"/>
  <c r="E853" i="2" s="1"/>
  <c r="E850" i="2"/>
  <c r="E960" i="2" l="1"/>
</calcChain>
</file>

<file path=xl/comments1.xml><?xml version="1.0" encoding="utf-8"?>
<comments xmlns="http://schemas.openxmlformats.org/spreadsheetml/2006/main">
  <authors>
    <author>Edgar Fernando Castiblanco Ramirez</author>
  </authors>
  <commentList>
    <comment ref="D431" authorId="0" shapeId="0">
      <text>
        <r>
          <rPr>
            <b/>
            <sz val="9"/>
            <color indexed="81"/>
            <rFont val="Tahoma"/>
            <family val="2"/>
          </rPr>
          <t>Edgar Fernando Castiblanco Ramirez:</t>
        </r>
        <r>
          <rPr>
            <sz val="9"/>
            <color indexed="81"/>
            <rFont val="Tahoma"/>
            <family val="2"/>
          </rPr>
          <t xml:space="preserve">
6 CANTIDAD ANTERIOR</t>
        </r>
      </text>
    </comment>
  </commentList>
</comments>
</file>

<file path=xl/sharedStrings.xml><?xml version="1.0" encoding="utf-8"?>
<sst xmlns="http://schemas.openxmlformats.org/spreadsheetml/2006/main" count="2316" uniqueCount="1546">
  <si>
    <r>
      <t xml:space="preserve">                                ÁREA =  m</t>
    </r>
    <r>
      <rPr>
        <vertAlign val="superscript"/>
        <sz val="12"/>
        <rFont val="Calibri"/>
        <family val="2"/>
        <scheme val="minor"/>
      </rPr>
      <t xml:space="preserve">2   </t>
    </r>
  </si>
  <si>
    <t>FECHA :</t>
  </si>
  <si>
    <t>ITEM</t>
  </si>
  <si>
    <t>DESCRIPCIÓN</t>
  </si>
  <si>
    <t>UNIDAD</t>
  </si>
  <si>
    <t>CANTIDAD</t>
  </si>
  <si>
    <t>VR. UNITARIO</t>
  </si>
  <si>
    <t>TOTAL</t>
  </si>
  <si>
    <t>PRELIMINARES</t>
  </si>
  <si>
    <t>1.1.1</t>
  </si>
  <si>
    <t>CAMPAMENTO EN LÁMINA TRAPEZOIDAL GALVANIZADA (Incluye suministro, construcción y adecuación del campamento).</t>
  </si>
  <si>
    <r>
      <t>m</t>
    </r>
    <r>
      <rPr>
        <vertAlign val="superscript"/>
        <sz val="10"/>
        <color theme="1"/>
        <rFont val="Calibri"/>
        <family val="2"/>
        <scheme val="minor"/>
      </rPr>
      <t>2</t>
    </r>
  </si>
  <si>
    <t>1.1.2</t>
  </si>
  <si>
    <t>CERRAMIENTO EN LÁMINA TRAPEZOIDAL GALVANIZADA h= 2,00 m (Incluye suministro de materiales y todas las actividades necesarias para la construcción y adecuación del cerramiento).</t>
  </si>
  <si>
    <t>ml</t>
  </si>
  <si>
    <t>1.1.3</t>
  </si>
  <si>
    <t>VALLA INFORMATIVA DEL PROYECTO (Incluye suministro e instalación de la estructura metálica y demás elementos).</t>
  </si>
  <si>
    <t>un</t>
  </si>
  <si>
    <t>INSTALACIÓN SERVICIOS PROVISONALES</t>
  </si>
  <si>
    <t>1.2.1</t>
  </si>
  <si>
    <t>RED ELECTRICA  PROVISIONAL (Incluye medidor).</t>
  </si>
  <si>
    <t>1.2.2</t>
  </si>
  <si>
    <t>RED HIDRAULICA Y SANITARIA PROVISIONAL (Incluye medidor).</t>
  </si>
  <si>
    <t>LOCALIZACIÓN Y REPLANTEO</t>
  </si>
  <si>
    <t>1.3.1</t>
  </si>
  <si>
    <t>LOCALIZACIÓN, TRAZADO Y REPLANTEO EDIFICIO</t>
  </si>
  <si>
    <t>MOVIMIENTO DE EQUIPOS</t>
  </si>
  <si>
    <t>1.4.1</t>
  </si>
  <si>
    <t>MOVIMIENTO DE EQUIPOS (Incluye el cargue y transporte desde la ubicación actual de los equipos hasta el sitio dispuesto por la universidad dentro del campus y la vuelta a su ubicación final cuando la universidad lo indique conveniente).</t>
  </si>
  <si>
    <t>Viaje</t>
  </si>
  <si>
    <t>MOVIMIENTOS DE TIERRA</t>
  </si>
  <si>
    <t>EXCAVACIONES</t>
  </si>
  <si>
    <t>2.1.1</t>
  </si>
  <si>
    <t>EXCAVACIÓN MANUAL EN MATERIAL COMÚN (Incluye descapote, trasiego, perfilada, extendida y conformación del material al sitio autorizado dentro del campus).</t>
  </si>
  <si>
    <r>
      <t>m</t>
    </r>
    <r>
      <rPr>
        <vertAlign val="superscript"/>
        <sz val="10"/>
        <color theme="1"/>
        <rFont val="Calibri"/>
        <family val="2"/>
        <scheme val="minor"/>
      </rPr>
      <t>3</t>
    </r>
  </si>
  <si>
    <t>2.1.2</t>
  </si>
  <si>
    <t>EXCAVACIÓN MECÁNICA EN MATERIAL COMÚN (Incluye trasiego, perfilada, extendida y conformación del material al sitio autorizado dentro del campus).</t>
  </si>
  <si>
    <t>RELLENOS</t>
  </si>
  <si>
    <t>2.2.1</t>
  </si>
  <si>
    <t>RELLENO EN RECEBO COMÚN (Incluye el suministro de material, extendido y compactación mecánica al 95% del proctor modificado).</t>
  </si>
  <si>
    <t>2.2.2</t>
  </si>
  <si>
    <t>RELLENO EN BASE GRANULAR DE GRADACIÓN FINA BG-1 TIPO INVIAS, CORRESPONDIENTE A RECEBO DEL TIPO ARENOSO, LIBRE DE MATERIA ORGÁNICA, CON UN MAXIMO DEL 20% DE MATERIAL PASA TAMIZ Nº200, ÍNDICE DE PLASTICIDAD INFERIOR AL 8%, LÍMITE LÍQUIDO MÁXIMO DEL 30% Y UN PORCENTAJE DE EXPANCIÓN DEL 0%. (Incluye el suministro de material, extendido y compactación mecánica y/o manual al 95% del proctor modificado).</t>
  </si>
  <si>
    <t>2.2.3</t>
  </si>
  <si>
    <t xml:space="preserve">CAPA DE MEJORAMIENTO  EN RAJÓN, DIAMETRO MAXIMO 0,30 m (Incluye el suministro e instalación manual del rajón y el recebo de sello).                                                </t>
  </si>
  <si>
    <t>TRASIEGO Y RETIRO DE MATERIAL.</t>
  </si>
  <si>
    <t>2.3.1</t>
  </si>
  <si>
    <t xml:space="preserve">RETIRO ESCOMBROS Y MATERIAL CONTAMINADO DE EXCAVACIÓN FUERA DE LAS INSTALACIONES A BOTADERO AUTORIZADO                                                 </t>
  </si>
  <si>
    <t>CIMENTACIÓN</t>
  </si>
  <si>
    <t>3.1</t>
  </si>
  <si>
    <t>ESTRUCTURA SOTANO</t>
  </si>
  <si>
    <t>3.1.1</t>
  </si>
  <si>
    <t>ACERO DE REFUERZO fs = 420 MPa (Incluye el suministro, figurado y armado de acero junto con el alambre negro de amarre).</t>
  </si>
  <si>
    <t>Kg</t>
  </si>
  <si>
    <t>3.1.2</t>
  </si>
  <si>
    <t>MUROS EN CONCRETO IMPERMEABILIZADO INTEGRALMENTE f'c = 28,0 MPa (Sin refuerzo, incluye formaleta y cinta PVC).</t>
  </si>
  <si>
    <t>3.1.3</t>
  </si>
  <si>
    <t>PLACA DE PISO EN CONCRETO f'c = 28 MPa, e = 0,30 m (Sin refuerzo, incluye formaleta)</t>
  </si>
  <si>
    <t>3.1.4</t>
  </si>
  <si>
    <t>SUMINISTRO E INSTALACIÓN DE GEODRÉN VIAL TB 100 mm, h=2.0 m, PARA SISTEMA DE DRENAJE DE LOS MUROS DE SOTANO EN LA CARA CONTRA EL TERRENO</t>
  </si>
  <si>
    <t>3.2</t>
  </si>
  <si>
    <t>CIMENTACIÓN SUPERFICIAL.</t>
  </si>
  <si>
    <t>3.2.1</t>
  </si>
  <si>
    <t>3.2.2</t>
  </si>
  <si>
    <t>MALLA ELECTROSOLDADA (Incluye el suministro, colocación y armado de las mallas junto con el alambre negro de amarre).</t>
  </si>
  <si>
    <t>3.2.3</t>
  </si>
  <si>
    <t xml:space="preserve">CONCRETO DE LIMPIEZA  e= 0,05m, f'c = 14,5 MPa.                                            </t>
  </si>
  <si>
    <t>3.2.4</t>
  </si>
  <si>
    <t>CONCRETO CICLOPEO CIMIENTOS (Compuesto un 60% por concreto 21 MPa y 40% piedra media zonga)</t>
  </si>
  <si>
    <t>3.2.5</t>
  </si>
  <si>
    <t>ZAPATAS EN CONCRETO CONCRETO f'c = 35 MPa  (Sin refuerzo, incluye formaleta).</t>
  </si>
  <si>
    <t>3.2.6</t>
  </si>
  <si>
    <t>PEDESTAL EN CONCRETO CONCRETO f'c = 35 MPa  (Sin refuerzo, incluye formaleta).</t>
  </si>
  <si>
    <t>3.2.7</t>
  </si>
  <si>
    <t>PLACA DE CONTRAPISO EN CONCRETO f'c = 28 MPa, e = 0,15 m (Sin refuerzo)</t>
  </si>
  <si>
    <t>3.2.8</t>
  </si>
  <si>
    <t xml:space="preserve">VIGAS DE CIMENTACIÓN EN CONCRETO  f'c = 35 MPa (Incluye formaleta, no esta incluido el refuerzo).                                 </t>
  </si>
  <si>
    <t>3.2.9</t>
  </si>
  <si>
    <t>PELÍCULA DE POLIETILENO CALIBRE 6 BAJO PLACA DE CONTRAPISO (Incluye el suministro, extendida e instalación).</t>
  </si>
  <si>
    <t>3.2.10</t>
  </si>
  <si>
    <t>FILTRO PERIMETRAL EN DREN FRANCÉS. B=0,60m, Hprom=0,40m</t>
  </si>
  <si>
    <t>3.2.11</t>
  </si>
  <si>
    <t>CAJA DE INSPECCIÓN PARA FILTRO DE 0,60 X 0,60 m. Hprom=0,60m</t>
  </si>
  <si>
    <t>3.2.12</t>
  </si>
  <si>
    <t xml:space="preserve">CÁRCAMO EN CONCRETO  f'c = 28 MPa (Incluye formaleta, no esta incluido el refuerzo).                                 </t>
  </si>
  <si>
    <t>3.2.13</t>
  </si>
  <si>
    <t>TAPAS EN LÁMINA DE ALFAJOR PARA CÁRCAMO.</t>
  </si>
  <si>
    <t>ESTRUCTURA</t>
  </si>
  <si>
    <t>ESTRUCTURA METÁLICA</t>
  </si>
  <si>
    <t>4.1.1</t>
  </si>
  <si>
    <t>ESTRUCTURA METÁLICA (Incluye el suministro, instalación, montaje, elementos de fijación, soportes, soldadura, etc). PINTURA CONTRA INCENDIOS SOBRE ESTRUCTURA METÁLICA, HEMPEL (Incluye el suministro, aplicación y todo lo necesario de acuerdo con la ficha técnica del proveedor, etc).</t>
  </si>
  <si>
    <t>4.1.2</t>
  </si>
  <si>
    <t>GANCHOS CERTIFICADOS EN ACERO AL CARBON PENSAFE DE 5000 LBS PARA APOYO DE ANDAMIOS COLGANTES DE LIMPIEZA (Incluye suministro, instalación, pintura anticorrosiva y pintura de esmalte).</t>
  </si>
  <si>
    <t>LOSAS</t>
  </si>
  <si>
    <t>4.2.1</t>
  </si>
  <si>
    <t>PLACA EN STEEL DECK CON CONCRETO f'c = 28 MPa  h= 0.12 m (Sin refuerzo, incluye formaleta).</t>
  </si>
  <si>
    <t>4.2.2</t>
  </si>
  <si>
    <t>PLACA EN STEEL DECK CON CONCRETO f'c = 28 MPa  h= 0.10 m (Sin refuerzo, incluye formaleta).</t>
  </si>
  <si>
    <t>4.2.3</t>
  </si>
  <si>
    <t>PLACA ÁEREA MACIZA EN CONCRETO A LA VISTA  f'c = 28 Mpa, h=0,20 m. (Sin refuerzo, según diseño).</t>
  </si>
  <si>
    <t>OTROS ELEMENTOS EN ESTRUCTURA METÁLICA</t>
  </si>
  <si>
    <t>4.3.1</t>
  </si>
  <si>
    <t>ESCALERAS EN ESTRUCTURA METÁLICA (Incluye el suministro, instalación, montaje, elementos de fijación, soportes, soldadura, etc).</t>
  </si>
  <si>
    <t>4.3.2</t>
  </si>
  <si>
    <t>RAMPA EN ESTRUCTURA METÁLICA (Incluye el suministro, instalación, montaje, elementos de fijación, soportes, soldadura, etc).</t>
  </si>
  <si>
    <t>OTROS ELEMENTOS EN CONCRETO</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</si>
  <si>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</si>
  <si>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</si>
  <si>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</si>
  <si>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</si>
  <si>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</si>
  <si>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</si>
  <si>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</si>
  <si>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CORTASOL EN CONCRETO PREFABRICADO DE f'c = 28 MPa, ACABADO CON PINTURA GRIS BASALTO (Incluye la construcción de los elementos para apoyar los muros alveolares de acuerdo con las especificaciones del proveedor y del diseño tales como viguetas en concreto, etc)</t>
  </si>
  <si>
    <t>4.4.5</t>
  </si>
  <si>
    <t>JUNTAS DE DILATACIÓN EN CONCRETO e=5mm</t>
  </si>
  <si>
    <t>ACERO DE REFUERZO</t>
  </si>
  <si>
    <t>4.5.1</t>
  </si>
  <si>
    <t>4.5.2</t>
  </si>
  <si>
    <t>MUROS Y DIVISIONES</t>
  </si>
  <si>
    <t>MAMPOSTERÍA EN ARCILLLA</t>
  </si>
  <si>
    <t>5.1.1</t>
  </si>
  <si>
    <t>MUROS EN LADRILLO DE ARCILLA SANTA FÉ TIPO TOLETE GRAN FORMATO (39X11,5X5) cm, e=13cm, COLOR TIERRA, UNA CARA A LA VISTA. ANCHO &lt;= 0.70 m</t>
  </si>
  <si>
    <t>5.1.2</t>
  </si>
  <si>
    <t>MUROS EN LADRILLO DE ARCILLA SANTA FÉ TIPO TOLETE GRAN FORMATO (39X11,5X5)cm, e=13cm, COLOR TIERRA, UNA CARA A LA VISTA. ANCHO &gt; 0.70 m</t>
  </si>
  <si>
    <t>5.1.3</t>
  </si>
  <si>
    <t>MUROS EN BLOQUE N° 4 ARCILLA TIPO SANTA FÉ, e=12 cm, ANCHO &lt;=0.70 m</t>
  </si>
  <si>
    <t>5.1.4</t>
  </si>
  <si>
    <t>MUROS EN BLOQUE N° 4 ARCILLA TIPO SANTA FÉ, e=12 cm, ANCHO &gt;0.70 m</t>
  </si>
  <si>
    <t>5.1.5</t>
  </si>
  <si>
    <t>MUROS EN BLOQUE N° 5 ARCILLA TIPO SANTA FÉ, e=15 cm, ANCHO &lt;=0.70 m</t>
  </si>
  <si>
    <t>5.1.6</t>
  </si>
  <si>
    <t>MUROS EN BLOQUE N° 5 ARCILLA TIPO SANTA FÉ, e=15 cm, ANCHO &gt;0.70 m</t>
  </si>
  <si>
    <t>5.1.7</t>
  </si>
  <si>
    <t>ENCHAPE PARA VIGAS, PLACAS, MUROS Y COLUMNAS EN LADRILLO DE ARCILLA SANTA FÉ TIPO TOLETE GRAN FORMATO (39X11,5X5) cm, COLOR TIERRA, UNA CARA A LA VISTA. ANCHO &lt;= 0.30 m</t>
  </si>
  <si>
    <t>5.1.8</t>
  </si>
  <si>
    <t>ENCHAPE PARA VIGAS, PLACAS, MUROS Y COLUMNAS EN LADRILLO DE ARCILLA SANTA FÉ TIPO TOLETE GRAN FORMATO (39X11,5X5) cm, COLOR TIERRA, UNA CARA A LA VISTA. 0.30m&lt;ANCHO&lt;= 0.70 m</t>
  </si>
  <si>
    <t>5.1.9</t>
  </si>
  <si>
    <t>ENCHAPE PARA VIGAS, PLACAS, MUROS Y COLUMNAS EN LADRILLO DE ARCILLA SANTA FÉ TIPO TOLETE GRAN FORMATO (39X11,5X5) cm, COLOR TIERRA, UNA CARA A LA VISTA. ANCHO &gt; 0.70 m</t>
  </si>
  <si>
    <t>5.1.10</t>
  </si>
  <si>
    <t>REMATE EN HILADA DE CANTO LADRILLO DE ARCILLA SANTA FÉ TIPO TOLETE GRAN FORMATO (39X11,5X5) cm, COLOR TIERRA</t>
  </si>
  <si>
    <t>5.1.11</t>
  </si>
  <si>
    <t>SOBRECIMIENTO EN LADRILLO COMÚN RECOCIDO, PARA CONFINAMIENTO DE RECEBO COMPACTADO. e=0.25 m, h=0,30.</t>
  </si>
  <si>
    <t>MAMPOSTERÍA EN CONCRETO</t>
  </si>
  <si>
    <t>5.2.1</t>
  </si>
  <si>
    <t>MAMPOSTERÍA EN BLOQUE DE CEMENTO ABUZARDADO TIPO SPLIT 15X19X39 cm. ANCHO &gt; 0,70 m. e = 0,15 m.</t>
  </si>
  <si>
    <t>5.2.2</t>
  </si>
  <si>
    <t>MAMPOSTERÍA EN BLOQUE DE CEMENTO ABUZARDADO TIPO SPLIT 15X19X39 cm. ANCHO &lt;= 0,70 m. e = 0,15 m.</t>
  </si>
  <si>
    <t>ELEMENTOS NO ESTRUCTURALES EN CONCRETO</t>
  </si>
  <si>
    <t>5.3.1</t>
  </si>
  <si>
    <t>ALFAJÍA CON PANEL INCLINADO EN  CONCRETO REFORZADO A LA VISTA 21 MPa, AGREGADO FINO Y ACABADO CON PINTURA GRIS BASALTO (Sin refuerzo, según diseño).</t>
  </si>
  <si>
    <t>5.3.2</t>
  </si>
  <si>
    <t>ALFAJÍA EN CONCRETO  f'c = 21 MPa (Sin refuerzo, según diseño).</t>
  </si>
  <si>
    <t>5.3.3</t>
  </si>
  <si>
    <t>COLUMNETAS EN CONCRETO  f'c = 21 MPa  PARA ELEMENTOS NO ESTRUCTURALES (Sin refuerzo, según diseño).</t>
  </si>
  <si>
    <t>5.3.4</t>
  </si>
  <si>
    <t>DINTELES Y VIGUETAS DE REMATE EN CONCRETO  f'c = 21 MPa  PARA ELEMENTOS NO ESTRUCTURALES (Sin refuerzo, según diseño).</t>
  </si>
  <si>
    <t>5.3.5</t>
  </si>
  <si>
    <t>DOVELAS EN GROUTING PARA BLOQUES SPLIT  (Sin refuerzo, según diseño).</t>
  </si>
  <si>
    <t>5.3.6</t>
  </si>
  <si>
    <t>DOVELAS EN GROUTING PARA MUROS EN LADRILLO DE PERFORACIÓN VERTICAL Y/O LADRILLO GRAN FORMATO  (Sin refuerzo, según diseño).</t>
  </si>
  <si>
    <t>5.3.7</t>
  </si>
  <si>
    <t>ELEMENTOS FUNDIDOS EN CONCRETO PARA SOPORTE DE DIVISIONES DE BAÑOS EN CANTILÉVER (L=1,5 ml / unidad)  (Sin refuerzo, según diseño).</t>
  </si>
  <si>
    <t>5.3.8</t>
  </si>
  <si>
    <t>GÁRGOLAS PREFABRICADAS EN CONCRETO 17 MPA EN CUBIERTA</t>
  </si>
  <si>
    <t>5.3.9</t>
  </si>
  <si>
    <t>PLACA DINTEL EN CONCRETO  f'c = 21 MPa  PARA ELEMENTOS NO ESTRUCTURALES, h=0,08 m, a=0,68 m (Sin refuerzo, según diseño).</t>
  </si>
  <si>
    <t>5.3.10</t>
  </si>
  <si>
    <t>PLACA ÁEREA MACIZA EN CONCRETO A LA VISTA  f'c = 21 MPa  PARA ELEMENTOS NO ESTRUCTURALES. (Sin refuerzo, según diseño).</t>
  </si>
  <si>
    <t>5.3.11</t>
  </si>
  <si>
    <t>POYO EN CONCRETO EN  f'c = 17,5 Mpa.h=15cm, a=70cm  (Sin refuerzo, según diseño).</t>
  </si>
  <si>
    <t>5.3.12</t>
  </si>
  <si>
    <t>VIGUETA DE REMATE EN CONCRETO  f'c = 21 MPa ACABADO A LA VISTA. h=0,15 m.  (Sin refuerzo, según diseño).</t>
  </si>
  <si>
    <t>5.3.13</t>
  </si>
  <si>
    <t>MURO EN CONCRETO A LA VISTA  f'c = 21 MPa  PARA ELEMENTOS NO ESTRUCTURALES. (Sin refuerzo, según diseño).</t>
  </si>
  <si>
    <t>REFUERZO PARA ELEMENTOS NO ESTRUCTURALES</t>
  </si>
  <si>
    <t>5.4.1</t>
  </si>
  <si>
    <t>ANCLAJE EPÓXICO CON DIAMETROS MENORES A 5/8" PARA ELEMENTOS NO ESTRUCTURALES (PROFUNDIDAD DE ANCLAJE 30 cm Y/O DE ACUERDO CON NSR-10)</t>
  </si>
  <si>
    <t>5.4.2</t>
  </si>
  <si>
    <t>ANCLAJE EPÓXICO CON DIAMETROS MAYORES O IGUALES A 5/8" PARA ELEMENTOS NO ESTRUCTURALES (PROFUNDIDAD DE ANCLAJE 30 cm Y/O DE ACUERDO CON NSR-10)</t>
  </si>
  <si>
    <t>5.4.3</t>
  </si>
  <si>
    <t>ACERO DE REFUERZO fs = 420 MPa PARA ELEMENTOS NO ESTRUCTURALES (Incluye el suministro, figurado y armado de acero, grafiles, escalerilla, etc., junto con el alambre negro de amarre).</t>
  </si>
  <si>
    <t>5.4.4</t>
  </si>
  <si>
    <t>5.5.1</t>
  </si>
  <si>
    <t>MURO EN LÁMINA DE FIBROCEMENTO e=10 cm, SUPERBOARD O SIMILAR, DOBLE CARA. ANCHO &gt;70 cm, ESTRUCTURA MURO PANEL (CANAL-PARAL) 90 mm CALIBRE 26</t>
  </si>
  <si>
    <t>5.5.2</t>
  </si>
  <si>
    <t>MURO EN LÁMINA DE FIBROCEMENTO e=10 cm, SUPERBOARD O SIMILAR, DOBLE CARA. ANCHO &lt; 70 cm, ESTRUCTURA MURO PANEL (CANAL-PARAL) 90 mm CALIBRE 26</t>
  </si>
  <si>
    <t>5.5.3</t>
  </si>
  <si>
    <t>MURO EN LÁMINA DE FIBROCEMENTO e=10 cm, SUPERBOARD O SIMILAR, UNA CARA. ANCHO &gt; 70 cm, ESTRUCTURA MURO PANEL (CANAL-PARAL) 90 mm CALIBRE 26</t>
  </si>
  <si>
    <t>5.5.4</t>
  </si>
  <si>
    <t>MURO EN LÁMINA DE FIBROCEMENTO e=10 cm, SUPERBOARD O SIMILAR, UNA CARA. ANCHO &lt; O = 70 cm, ESTRUCTURA MURO PANEL (CANAL-PARAL) 90 mm CALIBRE 26</t>
  </si>
  <si>
    <t>CIELORASOS Y MEMBRANA ARQUITECTÓNICA</t>
  </si>
  <si>
    <t>CIELORASOS</t>
  </si>
  <si>
    <t>6.1.1</t>
  </si>
  <si>
    <t>CIELO RASO EN DRY WALL ST1/2" PERFILERÍA CAL.26 Y UNA MANO DE PINTURA (ANCHO &gt; O = 0.70M)</t>
  </si>
  <si>
    <t>6.1.2</t>
  </si>
  <si>
    <t>CIELO RASO EN DRY WALL ST1/2" PERFILERÍA CAL.26 Y UNA MANO DE PINTURA (ANCHO &lt; 0.70M)</t>
  </si>
  <si>
    <t>6.1.3</t>
  </si>
  <si>
    <t>CIELORASO EN SUPERBOARD DE 8 mm A JUNTA PERDIDA CON MASILLA ACRÍLICA Y UNA MANO DE PINTURA (A TODO COSTO)</t>
  </si>
  <si>
    <t>6.1.4</t>
  </si>
  <si>
    <t>6.1.5</t>
  </si>
  <si>
    <t>TAPA DE INSPECCIÓN PANEL YESO GYPLAC 60X60</t>
  </si>
  <si>
    <t>PAÑETES</t>
  </si>
  <si>
    <t>PAÑETES LISOS</t>
  </si>
  <si>
    <t>7.1.1</t>
  </si>
  <si>
    <t>PAÑETE LISO 1:4 EN MUROS (INCLUYE FILOS Y DILATACIONES) ANCHO &lt;= A 0.70 m.</t>
  </si>
  <si>
    <t>7.1.2</t>
  </si>
  <si>
    <t>PAÑETE LISO 1:4 EN MUROS (INCLUYE FILOS Y DILATACIONES) ANCHO &gt; 0.70 m.</t>
  </si>
  <si>
    <t>7.1.3</t>
  </si>
  <si>
    <t xml:space="preserve">PAÑETE LISO BAJO PLACA 1:3 (INCLUYE FILOS Y DILATACIONES) ANCHO &lt;= 0,70 M                                                            </t>
  </si>
  <si>
    <t>7.1.4</t>
  </si>
  <si>
    <t>PAÑETE LISO BAJO PLACAS 1:3 (INCLUYE FILOS Y DILATACIONES) ANCHO &gt; A 0.70 M</t>
  </si>
  <si>
    <t>PAÑETES IMPERMEABILIZADOS</t>
  </si>
  <si>
    <t>7.2.1</t>
  </si>
  <si>
    <t>PAÑETE IMPERMEABILIZADO 1:3 (INCLUYE FILOS Y DILATACIONES) ANCHO &gt; 0.70 m</t>
  </si>
  <si>
    <t>7.2.2</t>
  </si>
  <si>
    <t>PAÑETE IMPERMEABILIZADO 1:3 (INCLUYE FILOS Y DILATACIONES) ANCHO &lt; O = 0.70 m</t>
  </si>
  <si>
    <t>7.2.3</t>
  </si>
  <si>
    <t>PAÑETES LISOS IMPERMEABILIZADOS SOBRE MUROS EXTERIORES 1:3 (INCLUYE FILOS Y DILATACIONES), ANCHO &gt; 0.70 ML</t>
  </si>
  <si>
    <t>7.2.4</t>
  </si>
  <si>
    <t>PAÑETES LISOS IMPERMEABILIZADOS SOBRE MUROS EXTERIORES 1:3 (INCLUYE FILOS Y DILATACIONES), ANCHO &lt; O = 0.70 ML</t>
  </si>
  <si>
    <t>OTROS</t>
  </si>
  <si>
    <t>7.3.1</t>
  </si>
  <si>
    <t xml:space="preserve">DILATACIÓN ARQUITECTÓNICA 2CM PARA EXTERIOR                                                              </t>
  </si>
  <si>
    <t>PISOS Y GUARDAESCOBAS</t>
  </si>
  <si>
    <t xml:space="preserve">BASES PARA PISOS                                                                                              </t>
  </si>
  <si>
    <t>8.1.1</t>
  </si>
  <si>
    <t xml:space="preserve">AFINADO DE PISOS EN MORTERO 1:4, EPROM=4 CM                                                                      </t>
  </si>
  <si>
    <t>8.1.2</t>
  </si>
  <si>
    <t>AFINADO IMPERMEABILIZADO MORTERO 1:3, EPROM=4 CM</t>
  </si>
  <si>
    <t>8.1.3</t>
  </si>
  <si>
    <t>ALISTADO PASOS ESCALERA HUELLA Y CONTRAHUELLA</t>
  </si>
  <si>
    <t xml:space="preserve">ACABADOS PARA PISOS                                                                                           </t>
  </si>
  <si>
    <t>8.2.1</t>
  </si>
  <si>
    <t>PISO EN BALDOSA DE GRANO BLANCO HUILA GRANO 1 BH1 30 X 30 cm COD:135000146 TIPO ALFA (INCLUYE DESTRONQUE, PULIDA AL PLOMO Y BRILLADA, CRISTALIZACIÓN Y BOQUILLA CON ALFACOLOR). ANCHO &gt; 0,70 m.</t>
  </si>
  <si>
    <t>8.2.2</t>
  </si>
  <si>
    <t>PISO EN PORCELANATO RUSTICO TODO MASA ARDESIA NEGRO 30 X 60 cm, ATMOSFERAS. ANCHO &gt; 0,70 m. INCLUYE JUNTA EN SIKAFLEX 1A EN CUADROS DE MÁXIMO 3m x 3m</t>
  </si>
  <si>
    <t>8.2.3</t>
  </si>
  <si>
    <t xml:space="preserve">PISO EN PORCELANATO RUSTICO TODO MASA ARDESIA NEGRO 30 X 60 cm, ATMOSFERAS. ANCHO &lt;= 0,70 m                                                                </t>
  </si>
  <si>
    <t>8.2.4</t>
  </si>
  <si>
    <t>PISO DECK SINTETICO WPC CON SISTEMA TIPO CLICK, ACANALADO CON VETA TIPO MADERA, e= 20 mm,COLOR POR DEFINIR.</t>
  </si>
  <si>
    <t>8.2.5</t>
  </si>
  <si>
    <t>PISO EN CONCRETO AFINADO Y ENDURECIDO e=0.05M</t>
  </si>
  <si>
    <t>8.2.6</t>
  </si>
  <si>
    <t>GUARDAESCOBA EN PORCELANATO RUSTICO TODO MASA ARDESIA NEGRO, h = 0,10m.</t>
  </si>
  <si>
    <t>8.2.7</t>
  </si>
  <si>
    <t>MEDIACAÑA EN  GRANITO BLANCO HUILA BH1 GRANO 1, h=0,10m.</t>
  </si>
  <si>
    <t>8.2.8</t>
  </si>
  <si>
    <t>POYO EN CONCRETO f'c=17,0 Mpa, ACABADO EN GRANITO LAVADO GRIS CLARO GRANO 1, FONDO NEGRO.</t>
  </si>
  <si>
    <t>8.2.9</t>
  </si>
  <si>
    <t>PIRLAN EN GRANITO LAVADO GRIS RIO CLARO GRANO 1, FONDO NEGRO INCLUYE BOCAPUERTAS)</t>
  </si>
  <si>
    <t>8.2.10</t>
  </si>
  <si>
    <t>GRANITO LAVADO GRIS RIO CLARO GRANO 1, FONDO NEGRO</t>
  </si>
  <si>
    <t>8.2.11</t>
  </si>
  <si>
    <t xml:space="preserve">CINTA ANTIDESLIZANTE PARA PASO Y RAMPA TESA NEGRA 25MM                                                   </t>
  </si>
  <si>
    <t>IMPERMEABILIZACIONES</t>
  </si>
  <si>
    <t>9.1.1</t>
  </si>
  <si>
    <t>IMPERMEABILIZACIÓN CON MANTO METAL ASFALTICO BICAPA P2+PIETRA 140. e= 6,0 mm. INCLUYE LAS RUANAS DE TODOS LOS SOSCOS.</t>
  </si>
  <si>
    <t>9.1.2</t>
  </si>
  <si>
    <t>IMPERMEABILIZACIÓN CON MANTO METAL ASFALTICO BICAPA P2 e= 6,0 mm. INCLUYE LAS RUANAS DE TODOS LOS SOSCOS.</t>
  </si>
  <si>
    <t>9.1.3</t>
  </si>
  <si>
    <t>IMPERMEABILIZACIÓN EXTERIOR ELEMENTOS ENTERRADOS CON IGOL</t>
  </si>
  <si>
    <t>9.1.4</t>
  </si>
  <si>
    <t>IMPERMEABILIZACIÓN INTERIOR DEL TANQUE AGUA CON SIKATOP SEAL-107. e=3mm</t>
  </si>
  <si>
    <t>CUBIERTA</t>
  </si>
  <si>
    <t>CUBIERTAS</t>
  </si>
  <si>
    <t>10.1.1</t>
  </si>
  <si>
    <t>AFINADO DE PISOS EN MORTERO IMPERMEABILIZADO 1:3, E PROM=0.06 m INCLUYE MALLA GALLINERO</t>
  </si>
  <si>
    <t>10.1.2</t>
  </si>
  <si>
    <t xml:space="preserve">MEDIACAÑA EN MORTERO IMPERMEABILIZADO 1:3 (INCLUYE DILATACIÓN) </t>
  </si>
  <si>
    <t>10.1.3</t>
  </si>
  <si>
    <t>SUMINISTRO E INSTALACIÓN DE CUBIERTA EN POLICARBONATO DANPALÓN 8MM MULTICELL PÁNEL DE ABEJAS PARA BÓVEDAS COLOR GRIS HUMO, CON CONECTORES OMEGAL, U DE ALUMINIO Y CINTA ANTIDUST. (A TODO COSTO)</t>
  </si>
  <si>
    <t>10.1.4</t>
  </si>
  <si>
    <t xml:space="preserve">ESTRUCTURA METÁLICA DE CERCHAS, CLARABOYAS Y DEMÁS ELEMENTOS DE CUBIERTA (Incluye el suministro, instalación, montaje, elementos de fijación, soportes, soldadura, etc). </t>
  </si>
  <si>
    <t>10.1.5</t>
  </si>
  <si>
    <t>VIGAS CANAL EN CONCRETO A LA VISTA  f'c = 21 MPa  (Sin refuerzo, incluye formaleta, todas sus caras libres).</t>
  </si>
  <si>
    <t>10.1.6</t>
  </si>
  <si>
    <t xml:space="preserve">CARPINTERÍA METÁLICA, DE ALUMINIO, DE MADERA Y ACERO INOXIDABLE                                                    </t>
  </si>
  <si>
    <t>CARPINTERÍA EN ALUMINIO</t>
  </si>
  <si>
    <t>11.1.1</t>
  </si>
  <si>
    <t>PUERTAS</t>
  </si>
  <si>
    <t>11.1.1.1</t>
  </si>
  <si>
    <t>PUERTA P-02 DE 1.50 X 2.65 m: SISTEMA FIJO REFERENCIA 3831 DE ALUMINA O SIMILAR, HOJA SISTEMA PV-6 038 PIVOTANTE, ACABADO ANODIZADO. VENTANERÍA ALUMINIO ANODIZADO NATURAL. MARCO Y SOPORTE (2) VERTICALES T-103 (1) HORIZONTAL T-103. CIERRA PUERTA REFERENCIA 604 TOPE DE PISO CROMADO. VIDRIO LAMINADO DE 8mm 4+4 POLIVINIL 76 MICRAS. CERRADURA DE MANIJA SCHLAGE, JUPITER CROMADO MATE A 90 cm DE ALTO.</t>
  </si>
  <si>
    <t>11.1.1.2</t>
  </si>
  <si>
    <t>PUERTA P-03 DE 2.00 X 2.65 m: SISTEMA FIJO REFERENCIA 3831 DE ALUMINA O SIMILAR, HOJA SISTEMA PV-6 038 PIVOTANTE, ACABADO ANODIZADO. VENTANERÍA ALUMINIO ANODIZADO NATURAL. MARCO Y SOPORTE (2) VERTICALES T-103 (1) HORIZONTAL T-103. CIERRA PUERTA REFERENCIA 604 TOPE DE PISO CROMADO. VIDRIO LAMINADO DE 8mm 4+4 POLIVINIL 76 MICRAS. CERRADURA DE MANIJA SCHLAGE, JUPITER CROMADO MATE A 90 cm DE ALTO.</t>
  </si>
  <si>
    <t>11.1.2</t>
  </si>
  <si>
    <t>VENTANAS</t>
  </si>
  <si>
    <t>11.1.2.1</t>
  </si>
  <si>
    <t>VENTANA V-01 DE 1.32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</si>
  <si>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t>
  </si>
  <si>
    <t>VENTANA V-01A DE 1.93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</si>
  <si>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11.1.2.3</t>
  </si>
  <si>
    <t>VENTANA V-01B DE 1.51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</si>
  <si>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11.1.2.4</t>
  </si>
  <si>
    <t>VENTANA V-01C DE 0.91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</si>
  <si>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11.1.2.5</t>
  </si>
  <si>
    <t>VENTANA V-02 DE 1.20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</si>
  <si>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11.1.2.6</t>
  </si>
  <si>
    <t>VENTANA V-03 DE 1.32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</si>
  <si>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11.1.2.7</t>
  </si>
  <si>
    <t>VENTANA V-04 DE 1.04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</si>
  <si>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11.1.2.8</t>
  </si>
  <si>
    <t>VENTANA V-04A DE 1.26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</si>
  <si>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11.1.2.9</t>
  </si>
  <si>
    <t>VENTANA V-04B DE 1.50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</si>
  <si>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11.1.2.10</t>
  </si>
  <si>
    <t>VENTANA V-05 DE 1.40 X 4.25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</si>
  <si>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11.1.2.11</t>
  </si>
  <si>
    <t>VENTANA V-06 DE 1.13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</si>
  <si>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11.1.2.12</t>
  </si>
  <si>
    <t>VENTANA V-07 DE 1.68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</si>
  <si>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11.1.2.13</t>
  </si>
  <si>
    <t>VENTANA V-08 DE 1.80 X 0.80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</si>
  <si>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11.1.2.14</t>
  </si>
  <si>
    <t>VENTANA V-09 DE 1.06 X 0.80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</si>
  <si>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11.1.2.15</t>
  </si>
  <si>
    <t>VENTANA V-10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</si>
  <si>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11.1.2.16</t>
  </si>
  <si>
    <t>VENTANA V-10A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</si>
  <si>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11.1.2.17</t>
  </si>
  <si>
    <t>VENTANA V-11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</si>
  <si>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11.1.2.18</t>
  </si>
  <si>
    <t>VENTANA V-12 h=3,00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</si>
  <si>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11.1.2.19</t>
  </si>
  <si>
    <t>VENTANA V-12-1 DE 3.30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 COLOR HIELO.</t>
  </si>
  <si>
    <t>11.1.2.20</t>
  </si>
  <si>
    <t>VENTANA V-13 DE 1.31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</si>
  <si>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11.1.2.21</t>
  </si>
  <si>
    <t>VENTANA V-13A DE 0.45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</si>
  <si>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11.1.2.22</t>
  </si>
  <si>
    <t>VENTANA V-13B DE 1.08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</si>
  <si>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11.1.3</t>
  </si>
  <si>
    <t>REJILLAS</t>
  </si>
  <si>
    <t>11.1.3.1</t>
  </si>
  <si>
    <t>REJILLA R-01 DE 1.20 X 0.30 m. SISTEMA FIJO,PERFILERIA  EN ALUMINIO ANODIZADO NATURAL CON PERFIL PROYECTANTE, REFERENCIA TIPO 3831 ALÚMINA O SIMILAR. ALFAJIA EN ALUMINIO REF TIPO ALN449 O ALN 413.</t>
  </si>
  <si>
    <t>11.1.3.2</t>
  </si>
  <si>
    <t>REJILLA R-02 DE 1.20 X 0.20 m. REJILLA AEROSHIELD BIOCLIMÁTICA HUNTER DOUGLAS, 2 PALETAS SIN MALLA MAS TORNILLOS AUTOPERFORANTES SEGÚN DISEÑO</t>
  </si>
  <si>
    <t>11.1.3.3</t>
  </si>
  <si>
    <t>REJILLA R-03 h=0,35 m. b= VARIABLE:. SISTEMA FIJO,PERFILERIA  EN ALUMINIO ANODIZADO NATURAL CON PERFIL PROYECTANTE, REFERENCIA TIPO 3831 ALÚMINA O SIMILAR. ALFAJIA EN ALUMINIO REF TIPO ALN449 O ALN 413.</t>
  </si>
  <si>
    <t>11.1.3.4</t>
  </si>
  <si>
    <t>REJILLA R-04 DE 0.60 X 1.50 m. SISTEMA FIJO,PERFILERIA  EN ALUMINIO ANODIZADO NATURAL CON PERFIL PROYECTANTE, REFERENCIA TIPO 3831 ALÚMINA O SIMILAR. ALFAJIA EN ALUMINIO REF TIPO ALN449 O ALN 413.</t>
  </si>
  <si>
    <t>11.1.3.5</t>
  </si>
  <si>
    <t>REJILLA R-05 DE 2.10 X 0.57 m. SISTEMA FIJO,PERFILERIA  EN ALUMINIO ANODIZADO NATURAL CON PERFIL PROYECTANTE, REFERENCIA TIPO 3831 ALÚMINA O SIMILAR. ALFAJIA EN ALUMINIO REF TIPO ALN449 O ALN 413.</t>
  </si>
  <si>
    <t>11.1.3.6</t>
  </si>
  <si>
    <t>REJILLA R-06 DE 6.00 X 1.07 m. SISTEMA FIJO,PERFILERIA  EN ALUMINIO ANODIZADO NATURAL CON PERFIL PROYECTANTE, REFERENCIA TIPO 3831 ALÚMINA O SIMILAR. ALFAJIA EN ALUMINIO REF TIPO ALN449 O ALN 413.</t>
  </si>
  <si>
    <t>CARPINTERÍA DE MADERA</t>
  </si>
  <si>
    <t>11.2.1</t>
  </si>
  <si>
    <t>OTROS ELEMENTOS</t>
  </si>
  <si>
    <t>11.2.1.1</t>
  </si>
  <si>
    <t>ENTREPAÑOS EN AGLOMERADO DE MADERA O SIMILAR ENCHAPADO EN LÁMINA DE ACERO INOXIDABLE CALIBRE 0,15 MM CON SOPORTE EN ANGULO 1/2" X1/2" X 1/8", INCLUYE LA ESTRUCTURA PARA MONTAJE, LOS ELEMENTOS DE FIJACIÓN, ETC.</t>
  </si>
  <si>
    <t>11.2.1.2</t>
  </si>
  <si>
    <t>SUMINISTRO E INSTALACIÓN PUERTA EN LÁMINA DE ACERO INOXIDABLE CON SISTEMA DE APERTURA DE RIEL TIPO CORREDERA, EN GABETAS BAJO MESONES. INCLUYE MANIJA PLEGADA OCULTA.</t>
  </si>
  <si>
    <r>
      <t>m</t>
    </r>
    <r>
      <rPr>
        <vertAlign val="superscript"/>
        <sz val="10"/>
        <rFont val="Calibri"/>
        <family val="2"/>
        <scheme val="minor"/>
      </rPr>
      <t>2</t>
    </r>
  </si>
  <si>
    <t>CARPINTERÍA DE ACERO INOXIDABLE</t>
  </si>
  <si>
    <t>11.3.1</t>
  </si>
  <si>
    <t>11.3.1.1</t>
  </si>
  <si>
    <t>PUERTA P-01 DE 2.00 X 2.10 m: PUERTA PRINCIPAL EN VIDRIO, APOYADA SOBRE PÁRALES TUBULARES TELESCÓPICOS, EN ACERO INOXIDABLE DE DOS PULGADAS, DOBLE HOJA DE VIDRIO (CRISTAL TEMPLADO LAMINADO 4+4). HERRAJES CILINDRICOS "DILATADORES TIPO MONEDA". TUBULARES EN ACERO INOXIDABLE Ø 2".INCLUYE CERRADURA DE MANIJA EN ACERO INOXIDABLE. APERTURA HACIA EL EXTERIOR</t>
  </si>
  <si>
    <t>11.3.1.2</t>
  </si>
  <si>
    <t>PUERTA P-13 DE 0.90 X 2.10 m: PUERTA EN VIDRIO, APOYADA SOBRE PÁRALES TUBULARES TELESCÓPICOS, EN ACERO INOXIDABLE DE DOS PULGADAS, DOBLE HOJA DE VIDRIO (CRISTAL TEMPLADO LAMINADO 4+4). HERRAJES CILINDRICOS "DILATADORES TIPO MONEDA". TUBULARES EN ACERO INOXIDABLE Ø 2".INCLUYE CERRADURA DE MANIJA EN ACERO INOXIDABLE. APERTURA HACIA EL EXTERIOR</t>
  </si>
  <si>
    <t>11.3.2</t>
  </si>
  <si>
    <t>BARANDAS</t>
  </si>
  <si>
    <t>11.3.2.1</t>
  </si>
  <si>
    <t>BARANDA EN VIDRIO TEMPLADO LAMINADO 5+5 INCOLORO DOBLE PASAMANOS EN TUBO DE 2" EN ACERO INOXIDABLE Y PEDESTAL EN PLATINA DE 1/4, DILATADORES, SUJECIÓN DE VIDRIO  EN 3/8" TODO EN ACERO INOXIDABLE. ANCLAJE SUPERIOR.</t>
  </si>
  <si>
    <t>11.3.2.2</t>
  </si>
  <si>
    <t>PASAMANOS DOBLE EN TUBO DE 2" EN ACERO INOXIDABLE CAL. 18 ANCLADO A MURO CON VARILLA DE 1/2" Y MONEDA DE 2" PARA ANCLAJE A MURO, TODO EN ACERO INOXIDABLE.</t>
  </si>
  <si>
    <t>11.3.3</t>
  </si>
  <si>
    <t>FACHADAS FLOTANTES</t>
  </si>
  <si>
    <t>11.3.3.1</t>
  </si>
  <si>
    <t>SUMINISTRO E INSTALACIÓN DE FACHADA LIGERA EN LÁMINA DE ACERO CORTEN DE 1.5 mm (SCREEN CORTEN). REVESTIMIENTO EN PINTURA ELECTROSTÁTICA, COLOR POR DEFINIR. INCLUYE ESTRUCTURA DE SOPORTE.</t>
  </si>
  <si>
    <t>CARPINTERÍA METÁLICA.</t>
  </si>
  <si>
    <t>11.4.1</t>
  </si>
  <si>
    <t>11.4.1.1</t>
  </si>
  <si>
    <t>PUERTA P-04 DE 1.00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</si>
  <si>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11.4.1.2</t>
  </si>
  <si>
    <t>PUERTA P-04A DE 1.00 X 3.00 m: PUERTA LAMINADA COLD ROLLED CALIBRE 18, MARCO EN LAMINA METÁLICA CALIBRE 18 ALINEADO A VÉRTICES DE MURO, HOJA METÁLICA CALIBRE 18 ENTAMBORADA DE 4 CM ACABADO EN ESMALTE IGNÍFUGO, MANIJA EN ACERO INOXIDABLE DE TOPE RESORTE. BANDA PERIMETRAL DE EMPAQUE EN NEOPRENO O CAUCHO TIPO BURBUJA ADHERIDA A MARCO Y HOJA DE PUERTA PARA CIERRE HERMETICO.</t>
  </si>
  <si>
    <t>11.4.1.3</t>
  </si>
  <si>
    <t>PUERTA P-05 DE 1.10 X 2.20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</si>
  <si>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11.4.1.4</t>
  </si>
  <si>
    <t>PUERTA P-06 DE 1.10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</si>
  <si>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11.4.1.5</t>
  </si>
  <si>
    <t>PUERTA P-07 DE 1.50 X 2.65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</si>
  <si>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11.4.1.6</t>
  </si>
  <si>
    <t>PUERTA P-08 DE 1.50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</si>
  <si>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11.4.1.7</t>
  </si>
  <si>
    <t>PUERTA P-09 DE 1.23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</si>
  <si>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11.4.1.8</t>
  </si>
  <si>
    <t>PUERTA P-10 DE 2.00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</si>
  <si>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11.4.1.9</t>
  </si>
  <si>
    <t>PUERTA P-11 DE 3.73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</si>
  <si>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11.4.1.10</t>
  </si>
  <si>
    <t>PUERTA P-12 DE 6.90 X 6.00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</si>
  <si>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ACABADO MUROS</t>
  </si>
  <si>
    <t xml:space="preserve">ENCHAPE SOBRE MUROS                                                                                                   </t>
  </si>
  <si>
    <t>12.1.1</t>
  </si>
  <si>
    <t>ENCHAPE DE MUROS EN PORCELANATO FORGE REC MULTICOLOR 48X48 cm, REF 477082791. ANCHO &gt; 0.70 m.</t>
  </si>
  <si>
    <t>12.1.2</t>
  </si>
  <si>
    <t>ENCHAPE DE MUROS EN PORCELANATO FORGE REC MULTICOLOR 48X48 cm, REF 477082791. ANCHO &lt;= 0.70 m.</t>
  </si>
  <si>
    <t>12.1.3</t>
  </si>
  <si>
    <t>ENCHAPE DE MUROS EN BALDOSA CERÁMICA RECTIFICADA ARTICA BLANCA 30X45 cm. ANCHO &gt; 0.70 m.</t>
  </si>
  <si>
    <t>12.1.4</t>
  </si>
  <si>
    <t>ENCHAPE DE MUROS EN BALDOSA CERÁMICA RECTIFICADA ARTICA BLANCA 30X45 cm. ANCHO &lt;= 0.70 m.</t>
  </si>
  <si>
    <t>12.1.5</t>
  </si>
  <si>
    <t>WIN DE REMATE EN ALUMINIO</t>
  </si>
  <si>
    <t>12.1.6</t>
  </si>
  <si>
    <t xml:space="preserve">MESON EN GRANITO NEGRO SAN GABRIEL 2,5 cm, SOBRE ESTRUCTURA METÁLICA, INCLUYE ÁNGULO DE SOPORTE PARA MESÓN EN 1-1/2", SALPICADERO, CORTAGOTERA, FALDON Y DEMÁS ELEMENTOS NECESARIOS PARA EL SUMINISTRO E INSTALACIÓN DE ACUERDO CON LOS PLANOS Y LAS ESPECIFICACIONES.                                             </t>
  </si>
  <si>
    <t xml:space="preserve">APARATOS Y EQUIPOS                                                                           </t>
  </si>
  <si>
    <t>APARATOS Y ELEMENTOS SANITARIOS, INCLUYE MONTAJE COMPLETO DE LOS MISMOS CON SUS RESPECTIVAS VÁLVULAS</t>
  </si>
  <si>
    <t>13.1.1</t>
  </si>
  <si>
    <t>SUMINISTRO E INSTALACIÓN TAZA ERIE 1.28 GPF EP/GF ANTIVANDALICA, COLOR BLANCO. INCLUYE FLUXÓMETRO DE BAJO CONSUMO 4,8LT,VÁLVULA ANTI VANDÁLICA TIPO PUSH Y ASIENTO ABIERTO, SOPORTE TAZA ERIA CON BRIDA SANITARIA Y TODO LO NECESARIO PARA SU CORRECTA INSTALACIÓN Y PUESTA EN FUNCIONAMIENTO. SE INCLUYE MONTAJE Y CONEXIÓN.</t>
  </si>
  <si>
    <t>13.1.2</t>
  </si>
  <si>
    <t>SUMINISTRO E INSTALACIÓN DE LAVAMANOS SAN LORENZO PETIT LVI DE INCRUSTAR, INCLUYE DESAGÜE CROMADO PUSH, SOPORTES Y TODO LO NECESARIO PARA SU CORRECTA INSTALACIÓN Y PUESTA EN FUNCIONAMIENTO. SE INCLUYE MONTAJE Y CONEXIÓN</t>
  </si>
  <si>
    <t>13.1.3</t>
  </si>
  <si>
    <t>SUMINISTRO ORINAL GOTTA ENTRADA Y SALIDA POSTERIOR, INCLUYE  VÁLVULA ANTIVANDÁLICA TIPO PUSH KIT, INCLUYE GRIFERIA, SOPORTES,  Y TODO LO NECESARIO PARA SU CORRECTA INSTALACIÓN Y PUESTA EN FUNCIONAMIENTO. SE INCLUYE MONTAJE Y CONEXIÓN.</t>
  </si>
  <si>
    <t>13.1.4</t>
  </si>
  <si>
    <t>SUMINISTRO E INSTALACIÓN DE LAVAMANOS DE COLGAR AQUAJET CF/HG LVC, INCLUYE DESAGÜE CROMADO PUSH,  BRAZOS LAVAMANOS LIBRE MAMPOSTERÍA EN CAJA, SOPORTES Y TODO LO NECESARIO PARA SU CORRECTA INSTALACIÓN Y PUESTA EN FUNCIONAMIENTO. SE INCLUYE MONTAJE Y CONEXIÓN</t>
  </si>
  <si>
    <t>13.1.5</t>
  </si>
  <si>
    <t>CONSTRUCCIÓN POCETA LAVA TRAPEROS EN GRANITO FUNDIDO Y PULIDO BLANCO HUILA GRANO 1 FONDO BLANCO. SEGÚN DE DETALLE DE PLANOS.</t>
  </si>
  <si>
    <t>13.1.6</t>
  </si>
  <si>
    <t>SUMINISTRO E INSTALACIÓN DE LAVAPLATOS DE INCRUSTAR, INCLUYE DESAGÜE CROMADO PUSH, SIFÓN, SOPORTES Y TODO LO NECESARIO PARA SU CORRECTA INSTALACIÓN Y PUESTA EN FUNCIONAMIENTO. SE INCLUYE MONTAJE Y CONEXIÓN</t>
  </si>
  <si>
    <t>EQUIPOS</t>
  </si>
  <si>
    <t>13.2.1</t>
  </si>
  <si>
    <t>SUMINISTRO, DISEÑO, FABRICACIÓN E INSTALACIÓN DE UN PUENTE GRÚA BIRRIEL DE 20 TONELADAS CON LAS SIGUIENTES CARACTERISTICAS: LUZ DE 12,20 m, RECORRIDO DE 30,00 m, TESTEROS MOTORIZADOS, INCLUYE VIGAS CARRILERAS. POLIPASTO ELECTRICO BIRRIEL A CABLE MARCA YALE O SIMILAR EN CALIDAD, CON CAPACIDAD DE 20,000 Kg (20 T), ALTURA DE IZAJE DE 7,9 m, SISTEMA DE ELECTRIFICACIÓN TRANSVERSAL POR MEDIO DE CABLE PLANO TIPO FESTÓN, SISTEMA DE ELECTRIFICACIÓN LONGITUDINAL POR MEDIO DE LÍNEA MODULAR PROTEGIDA, CONTROL DEL POLIPASTO POR MEDIO DE BOTONERA COLGANTE INDEPENDIENTE, VIGA PUENTE TIPO CAJÓN, VIGAS CARRILERAS DE ALMA LLENA, TENSIÓN DE ALIMENTACIÓN 220/440V, TENSIÓN DE MANDO 110V.</t>
  </si>
  <si>
    <t>13.2.2</t>
  </si>
  <si>
    <t>BOMBA HORIZONTAL CONTRA INCENDIOS, CARCAZA PARTIDA, CON MOTOR ELECTRICO, CAPACIDAD NOMINAL: 500 GPM @ 130 PSI, 80 HP, 3560 RPM, UL/FM. (INCLUYE TABLERO CONTROLADOR). BOMBA JOCKEY DE 50 GPM A 140 PSI, CON MOTOR ELÉCTRICO, 3 HP, 3450 RPM. (INCLUYE TABLERO CONTROLADOR).</t>
  </si>
  <si>
    <t>13.2.3</t>
  </si>
  <si>
    <t>SUMINISTRO, ADECUACIÓN E INSTALACIÓN DE CUARTO DE  CURADO CON SISTEMA DE  TEMPERATURA / HÚMEDAD CONTROLADA, INCLUYE EL SISTEMA  DE RECIRCULACION DE  AIRE, SISTEMA  DE  NEBULIZACIÓN, SISTEMA  DE  CONTROL PROGRAMABLE DE TEMPERATURA/HUMEDAD PARA DAR CUMPLIMIENTO A  LAS CONDICIONES AMBIENTALES REQUERIDAS SEGÚN NTC 3512 Y ASTM C511 Y DEMÁS ACCESORIOS PARA SU CORRECTA INSTALACIÓN Y FUNCIONAMIENTO.</t>
  </si>
  <si>
    <t>GRIFERÍAS</t>
  </si>
  <si>
    <t>13.3.1</t>
  </si>
  <si>
    <t>SUMINISTRO E INSTALACIÓN GRIFERIA DE LAVAMANOS DE MESA TIPO PUSH EN CROMO</t>
  </si>
  <si>
    <t>13.3.2</t>
  </si>
  <si>
    <t>SUMINISTRO E INSTALACIÓN DE SIFÓN BOTELLA EN CROMO</t>
  </si>
  <si>
    <t>13.3.3</t>
  </si>
  <si>
    <t>SUMINISTRO E INSTALACIÓN GRIFERIA DE LAVAPLATOS MONOCONTROL</t>
  </si>
  <si>
    <t>13.3.4</t>
  </si>
  <si>
    <t>DUCHA DE EMERGENCIA MIXTA EN ACERO INOXIDABLE ACTIVADA CON PEDAL, CON TUBERÍA DE 1”. FABRICADA EN TUBERÍA ACERO INOXIDABLE TEMPLE 304; CON VÁLVULA TIPO PUSH OPERADA POR PRESIÓN MANUAL INDEPENDIENTE; DIFUSORES TERMOENDURECIBLES CON FILTRO INTERNO EN ACERO INOXIDABLE Y TAPA PROTECTORA. EL SISTEMA ESTÁ COMPUESTO POR UNA DUCHA TORRENCIAL DE SEGURIDAD Y UNA FUENTE LAVAOJOS ALIMENTADO CON AGUA POTABLE A TEMPERATURA AMBIENTE.</t>
  </si>
  <si>
    <t>ACCESORIOS</t>
  </si>
  <si>
    <t>13.4.1</t>
  </si>
  <si>
    <t>SUMINISTRO E INSTALACIÓN DE BARRA DE SEGURIDAD PLEGABLE PARA DISCAPACITADOS EN ACERO INOXIDABLE SATINADO Ø=2", GF IMPORTADA. REF 706590001 CORONA. INCLUYE SOPORTES Y TODO LO NECESARIO PARA SU CORRECTA INSTALACIÓN Y PUESTA EN FUNCIONAMIENTO.</t>
  </si>
  <si>
    <t>13.4.2</t>
  </si>
  <si>
    <t>SUMINISTRO E INSTALACIÓN DE DISPENSADOR DE JABÓN LÍQUIDO, 1LT DE CAPACIDAD, CUERPO EN ACERO INOXIDABLE SATINADO CON VALVULA DE PUSH DOSIFICADORA, SOCODA, INCLUYE SOPORTES Y TODO LO NECESARIO PARA SU CORRECTA INSTALACIÓN Y PUESTA EN FUNCIONAMIENTO.</t>
  </si>
  <si>
    <t>13.4.3</t>
  </si>
  <si>
    <t>SUMINISTRO E INSTALACIÓN DE DISPENSADOR DE PAPEL EN ACERO INOXIDABLE SATINADO, SOCODA. INCLUYE SOPORTES Y TODO LO NECESARIO PARA SU CORRECTA INSTALACIÓN Y PUESTA EN FUNCIONAMIENTO.</t>
  </si>
  <si>
    <t>13.4.4</t>
  </si>
  <si>
    <t>SUMINISTRO E INSTALACIÓN DE LLAVE TIPO JARDÍN PESADA 97720 CROMO</t>
  </si>
  <si>
    <t>13.4.5</t>
  </si>
  <si>
    <t>SUMINISTRO E INSTALACIÓN DE CANECA DE SOBREPONER EN LA PARED O EN DIVISIÓN METÁLICA, EN ACERO INOXIDABLE 304 SATINADO, CON SOPORTE PARA BOLSA PLÁSTICA. CAPACIDAD 14.5LTS. NACIONAL A&amp;A. INCLUYE SOPORTES Y TODO LO NECESARIO PARA SU CORRECTA INSTALACIÓN Y PUESTA EN FUNCIONAMIENTO.</t>
  </si>
  <si>
    <t>13.4.6</t>
  </si>
  <si>
    <t>SUMINISTRO E INSTALACIÓN DE PASAMANOS DE SEGURIDAD PARA DISCAPACITADOS EN ACERO INOXIDABLE SATINADO, 30". SOCODA. INCLUYE SOPORTES Y TODO LO NECESARIO PARA SU CORRECTA INSTALACIÓN Y PUESTA EN FUNCIONAMIENTO.</t>
  </si>
  <si>
    <t>13.4.7</t>
  </si>
  <si>
    <t>SUMINISTRO E INSTALACIÓN DE REJILLA DE ALUMINIO 4"X3" CON SOSCO PARA BAÑOS</t>
  </si>
  <si>
    <t>13.4.8</t>
  </si>
  <si>
    <t>SUMINISTRO E INSTALACIÓN DE SECADOR DE MANOS DE SENSOR PARA USO DE MANOS LIBRES DE CARCAZA EN ACERO INOXIDABLE. SOCODA. INCLUYE SOPORTES Y TODO LO NECESARIO PARA SU CORRECTA INSTALACIÓN Y PUESTA EN FUNCIONAMIENTO.</t>
  </si>
  <si>
    <t>13.4.9</t>
  </si>
  <si>
    <t>DIVISIONES EN LÁMINA DE ACERO INOXIDABLE CAL. 20 REF. 304 SATINADO CANTILIVER,  ARISTAS REDONDAS, RIGIDIACIÓN CON BASTIDOR EN PERFILES CUADRADOS, COMPUERTA EN ACERO INOXIDABLE, CON ESTRUCTURA INTERNA PARA DAR RIGIDEZ, PUERTA DE 0,87 m, GANCHO SENCILLO Y CERRADURA DE PASADOR. SOCODA. SEGÚN DISEÑO EN PLANOS.</t>
  </si>
  <si>
    <t>13.4.10</t>
  </si>
  <si>
    <t>SUMINISTRO E INSTALACIÓN TAPARREGISTRO ACERO INOXIDABLE CON CERRADURA</t>
  </si>
  <si>
    <t xml:space="preserve">PINTURA Y ESTUCO                                                                    </t>
  </si>
  <si>
    <t xml:space="preserve">SOBRE MURO                                                                                                    </t>
  </si>
  <si>
    <t>14.1.1</t>
  </si>
  <si>
    <t>ESTUCO EN MUROS, INCLUYE FILOS Y DILATACIONES ANCHO &gt;0.70 m</t>
  </si>
  <si>
    <t>14.1.2</t>
  </si>
  <si>
    <t>ESTUCO  EN MUROS INCLUYE FILOS Y DILATACIONES ANCHO &lt; O = 0,70 m</t>
  </si>
  <si>
    <t>14.1.3</t>
  </si>
  <si>
    <t>VINILO TIPO KORAZA  PARA EXTERIORES SOBRE PAÑETE (3 MANOS), INCLUYE FILOS Y DILATACIONES. ANCHO &gt; 0.70 m</t>
  </si>
  <si>
    <t>14.1.4</t>
  </si>
  <si>
    <t>VINILO TIPO KORAZA  PARA EXTERIORES SOBRE PAÑETE (3 MANOS), INCLUYE FILOS Y DILATACIONES. ANCHO &lt;= 0.70 m</t>
  </si>
  <si>
    <t>14.1.5</t>
  </si>
  <si>
    <t xml:space="preserve">VINILO PARA INTERIORES SOBRE PAÑETE 3 MANOS ANCHO &gt; 0.70 m.                                                    </t>
  </si>
  <si>
    <t>14.1.6</t>
  </si>
  <si>
    <t>VINILO PARA INTERIORES SOBRE PAÑETE 3 MANOS, ANCHO &lt;= 0.70 m</t>
  </si>
  <si>
    <t>14.1.7</t>
  </si>
  <si>
    <t xml:space="preserve">VINILO ANTIBACTERIAL PARA INTERIORES SOBRE PAÑETE 3 MANOS ANCHO &gt; 0.70 m.                                                    </t>
  </si>
  <si>
    <t>14.1.8</t>
  </si>
  <si>
    <t>VINILO ANTIBACTERIAL PARA INTERIORES SOBRE PAÑETE 3 MANOS, ANCHO &lt;= 0.70 m</t>
  </si>
  <si>
    <t xml:space="preserve">BAJO PLACA                                                                                                    </t>
  </si>
  <si>
    <t>14.2.1</t>
  </si>
  <si>
    <t xml:space="preserve">VINILO BAJO PLACA LISA, TRES MANOS ANCHO &gt; 0.70 M                                                     </t>
  </si>
  <si>
    <t>14.2.2</t>
  </si>
  <si>
    <t xml:space="preserve">VINILO BAJO PLACA LISA, TRES MANOS ANCHO &lt; O = 0.70 M                                                     </t>
  </si>
  <si>
    <t>14.3.1</t>
  </si>
  <si>
    <t>LIMPIEZA E HIDRÓFUGO PARA LADRILLO Y BLOQUE A LA VISTA ANCHO &gt; 0.70 M</t>
  </si>
  <si>
    <t>14.3.2</t>
  </si>
  <si>
    <t>LIMPIEZA E HIDRÓFUGO PARA LADRILLO Y BLOQUE A LA VISTA &lt; O = 0.70 M</t>
  </si>
  <si>
    <t>14.3.3</t>
  </si>
  <si>
    <t>VINILO DOS MANOS ANTIBACTERIAL CIELO RASO EN SUPER BOARD.</t>
  </si>
  <si>
    <t>14.3.4</t>
  </si>
  <si>
    <t>PINTURA GRIS BASALTO SOBRE MUROS EN CONCRETO.</t>
  </si>
  <si>
    <t>CERRADURAS Y VIDRIOS</t>
  </si>
  <si>
    <t xml:space="preserve">CERRADURAS                                                                                                    </t>
  </si>
  <si>
    <t>15.1.1</t>
  </si>
  <si>
    <t>CERRADURA ANTIPANICO PUERTA DOBLE</t>
  </si>
  <si>
    <t>15.1.2</t>
  </si>
  <si>
    <t>CERRADURA STANLEY DE MANIJA PUERTAS AULAS</t>
  </si>
  <si>
    <t>15.1.3</t>
  </si>
  <si>
    <t>CERRADURA STANLEY DE MANIJA PUERTAS BAÑOS</t>
  </si>
  <si>
    <t xml:space="preserve">VIDRIOS Y ESPEJOS                                                                                             </t>
  </si>
  <si>
    <t>15.2.1</t>
  </si>
  <si>
    <t xml:space="preserve">ESPEJO CRISTAL BISELADO EMPOTRADO 6mm.                                                                             </t>
  </si>
  <si>
    <t xml:space="preserve">ASEO Y VARIOS                                                                                                      </t>
  </si>
  <si>
    <t>16.1.1</t>
  </si>
  <si>
    <t xml:space="preserve">ASEO AL FINAL DE LA OBRA                                                                              </t>
  </si>
  <si>
    <t>Gl</t>
  </si>
  <si>
    <t>INSTALACIONES HIDROSANTARIAS</t>
  </si>
  <si>
    <t>RED DE SUMINISTRO</t>
  </si>
  <si>
    <t>17.1.1</t>
  </si>
  <si>
    <t>ACOMETIDA Y MEDIDOR TOTALIZADOR</t>
  </si>
  <si>
    <t>17.1.1.1</t>
  </si>
  <si>
    <t>TUBERÍA HG DE 3/4"</t>
  </si>
  <si>
    <t>17.1.1.2</t>
  </si>
  <si>
    <t>ACCESORIOS HG DE 3/4"</t>
  </si>
  <si>
    <t>17.1.1.3</t>
  </si>
  <si>
    <t>TUBERÍA PVC P RDE 21 DE 3/4"</t>
  </si>
  <si>
    <t>17.1.1.4</t>
  </si>
  <si>
    <t>ACCESORIOS PVC P DE 3/4"</t>
  </si>
  <si>
    <t>17.1.1.5</t>
  </si>
  <si>
    <t>REGISTRO PASO DIRECTO DE 3/4"</t>
  </si>
  <si>
    <t>17.1.1.6</t>
  </si>
  <si>
    <t>UNIÓN DRESER DE 3/4"</t>
  </si>
  <si>
    <t>17.1.1.7</t>
  </si>
  <si>
    <t>FILTRO DE 3/4"</t>
  </si>
  <si>
    <t>17.1.1.8</t>
  </si>
  <si>
    <t>CHEQUE HIDRO DE 3/4"</t>
  </si>
  <si>
    <t>17.1.1.9</t>
  </si>
  <si>
    <t>VALVULA CORTE PARA LLENADO TANQUE DE 3/4"</t>
  </si>
  <si>
    <t>17.1.1.10</t>
  </si>
  <si>
    <t>INSTALACIÓN ACOMETIDA DE 3/4"</t>
  </si>
  <si>
    <t>17.1.1.11</t>
  </si>
  <si>
    <t>INSTALACIÓN MEDIDOR TOTALIZADOR DE 3/4"</t>
  </si>
  <si>
    <t>17.1.1.12</t>
  </si>
  <si>
    <t>MEDIDOR TOTALIZADOR DE 3/4"</t>
  </si>
  <si>
    <t>17.1.1.13</t>
  </si>
  <si>
    <t>CAJA MEDIDOR TOTALIZADOR DE 3/4"</t>
  </si>
  <si>
    <t>17.1.1.14</t>
  </si>
  <si>
    <t>PLACA DE IDENTIFICACIÓN DE 3/4"</t>
  </si>
  <si>
    <t>17.1.1.15</t>
  </si>
  <si>
    <t>CONEXIÓN RED PÚBLICA DE 3/4"</t>
  </si>
  <si>
    <t>17.1.2</t>
  </si>
  <si>
    <t>ACOMETIDA Y MEDIDOR RED CONTRA INCENDIOS</t>
  </si>
  <si>
    <t>17.1.2.1</t>
  </si>
  <si>
    <t>TUBERÍA H.G. DE 1"</t>
  </si>
  <si>
    <t>17.1.2.2</t>
  </si>
  <si>
    <t>ACCESORIOS H.G. DE 1"</t>
  </si>
  <si>
    <t>17.1.2.3</t>
  </si>
  <si>
    <t>VÁLVULA DE CORTE DE 1"</t>
  </si>
  <si>
    <t>17.1.2.4</t>
  </si>
  <si>
    <t>VÁLVULA ANTIFRAUDE DE 1"</t>
  </si>
  <si>
    <t>17.1.2.5</t>
  </si>
  <si>
    <t>MEDIDOR AGUA POTABLE DE 1"</t>
  </si>
  <si>
    <t>17.1.2.6</t>
  </si>
  <si>
    <t>MONTAJE MEDIDOR AGUA POTABLE DE 1"</t>
  </si>
  <si>
    <t>17.1.2.7</t>
  </si>
  <si>
    <t>PLACA DE IDENTIFICACIÓN</t>
  </si>
  <si>
    <t>17.1.2.8</t>
  </si>
  <si>
    <t>CAJA MEDIDOR TOTALIZADOR DE 1/2"</t>
  </si>
  <si>
    <t>17.1.2.9</t>
  </si>
  <si>
    <t>TUBERÍA PVC P RDE 21 DE 1"</t>
  </si>
  <si>
    <t>17.1.2.10</t>
  </si>
  <si>
    <t>ACCESORIOS PVC P  DE 1"</t>
  </si>
  <si>
    <t>17.1.3</t>
  </si>
  <si>
    <t>CONEXIONES A TANQUE DE AGUA POTABLE</t>
  </si>
  <si>
    <t>17.1.3.1</t>
  </si>
  <si>
    <t>PASE EN MURO TANQUE EN PVC DE 1"</t>
  </si>
  <si>
    <t>17.1.3.2</t>
  </si>
  <si>
    <t>PASE EN MURO TANQUE EN PVC DE 3"</t>
  </si>
  <si>
    <t>17.1.3.3</t>
  </si>
  <si>
    <t>TUBERÍA ACERO INOXIDABLE DE 2.1/2"</t>
  </si>
  <si>
    <t>17.1.3.4</t>
  </si>
  <si>
    <t>ACCESORIOS ACERO RANURADO  DE 2.1/2"</t>
  </si>
  <si>
    <t>17.1.3.5</t>
  </si>
  <si>
    <t>ACOPLE RANURADO ACERO DE 2.1/2"</t>
  </si>
  <si>
    <t>17.1.4</t>
  </si>
  <si>
    <t>CUARTO DE BOMBAS AGUA POTABLE (VELOCIDAD VARIABLE)</t>
  </si>
  <si>
    <t>17.1.4.1</t>
  </si>
  <si>
    <t>TUBERÍA ACERO GALVANIZADO DE 2.1/2"</t>
  </si>
  <si>
    <t>17.1.4.2</t>
  </si>
  <si>
    <t>17.1.4.3</t>
  </si>
  <si>
    <t>17.1.4.4</t>
  </si>
  <si>
    <t>TUBERÍA ACERO GALVANIZADO DE 3/4"</t>
  </si>
  <si>
    <t>17.1.4.5</t>
  </si>
  <si>
    <t>ACCESORIOS ACERO ROSCAR DE 3/4"</t>
  </si>
  <si>
    <t>17.1.4.6</t>
  </si>
  <si>
    <t>MANÓMETRO 200 PSI CARATULA  DE 2.1/2"</t>
  </si>
  <si>
    <t>17.1.4.7</t>
  </si>
  <si>
    <t>VÁLVULA PIE DE 2.1/2"</t>
  </si>
  <si>
    <t>17.1.4.8</t>
  </si>
  <si>
    <t>REG. P/D.  DE 2.1/2"</t>
  </si>
  <si>
    <t>17.1.4.9</t>
  </si>
  <si>
    <t>REG. P/D.  DE 3/4"</t>
  </si>
  <si>
    <t>17.1.4.10</t>
  </si>
  <si>
    <t>CHEQUE HIDRO DE 2.1/2"</t>
  </si>
  <si>
    <t>17.1.4.11</t>
  </si>
  <si>
    <t>CHEQUES PERFORADO DE 3/4"</t>
  </si>
  <si>
    <t>17.1.4.12</t>
  </si>
  <si>
    <t>COPA EXCÉNTRICA DE 2.1/2"x1"</t>
  </si>
  <si>
    <t>17.1.4.13</t>
  </si>
  <si>
    <t>COPA EXCÉNTRICA DE 1"x2.1/2"</t>
  </si>
  <si>
    <t>17.1.4.14</t>
  </si>
  <si>
    <t>JUNTA DE EXPANSIÓN BORRACHA DE 2.1/2"</t>
  </si>
  <si>
    <t>17.1.4.15</t>
  </si>
  <si>
    <t>UNIÓN UNIVERSAL DE 2.1/2"</t>
  </si>
  <si>
    <t>17.1.4.16</t>
  </si>
  <si>
    <t>BASE ANTIVIBRATORIA</t>
  </si>
  <si>
    <t>17.1.4.17</t>
  </si>
  <si>
    <t>SUMINISTRO Y MONTAJE EQUIPO DE PRESIÓN (53PSI@255GPM) 3 BOMBAS VEL. VARIABLE DE  - TANQUE HIDROACUMULADOR</t>
  </si>
  <si>
    <t>17.1.4.18</t>
  </si>
  <si>
    <t>REG. P/D. BYPASS DE 3/4"</t>
  </si>
  <si>
    <t>17.1.4.19</t>
  </si>
  <si>
    <t>CHEQUE BYPASS DE 3/4"</t>
  </si>
  <si>
    <t>17.1.4.20</t>
  </si>
  <si>
    <t>UNIÓN UNIVERSAL BYPASS DE 3/4"</t>
  </si>
  <si>
    <t>17.1.4.21</t>
  </si>
  <si>
    <t>TRANSICIÓN ACERO - PVC DE 3/4"</t>
  </si>
  <si>
    <t>17.1.5</t>
  </si>
  <si>
    <t xml:space="preserve">REDES DE SUMINISTRO AGUA FRÍA POTABLE </t>
  </si>
  <si>
    <t>17.1.5.1</t>
  </si>
  <si>
    <t>TUBERÍA PVC P RDE 21 DE 1/2"</t>
  </si>
  <si>
    <t>17.1.5.2</t>
  </si>
  <si>
    <t>ACCESORIOS PVC P DE 1/2"</t>
  </si>
  <si>
    <t>17.1.5.3</t>
  </si>
  <si>
    <t>17.1.5.4</t>
  </si>
  <si>
    <t>17.1.5.5</t>
  </si>
  <si>
    <t>17.1.5.6</t>
  </si>
  <si>
    <t>ACCESORIOS PVC P DE 1"</t>
  </si>
  <si>
    <t>17.1.5.7</t>
  </si>
  <si>
    <t>TUBERÍA PVC P RDE 21 DE 1.1/4"</t>
  </si>
  <si>
    <t>17.1.5.8</t>
  </si>
  <si>
    <t>ACCESORIOS PVC P DE 1.1/4"</t>
  </si>
  <si>
    <t>17.1.5.9</t>
  </si>
  <si>
    <t>TUBERÍA PVC P RDE 21 DE 1.1/2"</t>
  </si>
  <si>
    <t>17.1.5.10</t>
  </si>
  <si>
    <t>ACCESORIOS PVC P DE 1.1/2"</t>
  </si>
  <si>
    <t>17.1.5.11</t>
  </si>
  <si>
    <t>TUBERÍA PVC P RDE 21 DE 2"</t>
  </si>
  <si>
    <t>17.1.5.12</t>
  </si>
  <si>
    <t>ACCESORIOS PVC P DE 2"</t>
  </si>
  <si>
    <t>17.1.5.13</t>
  </si>
  <si>
    <t>TUBERÍA PVC P RDE 21 DE 2.1/2"</t>
  </si>
  <si>
    <t>17.1.5.14</t>
  </si>
  <si>
    <t>ACCESORIOS PVC P DE 2.1/2"</t>
  </si>
  <si>
    <t>17.1.5.15</t>
  </si>
  <si>
    <t>REGISTRO  DE 1/2"</t>
  </si>
  <si>
    <t>17.1.5.16</t>
  </si>
  <si>
    <t>REGISTRO  DE 1.1/4"</t>
  </si>
  <si>
    <t>17.1.5.17</t>
  </si>
  <si>
    <t>REGISTRO  DE 1.1/2"</t>
  </si>
  <si>
    <t>17.1.6</t>
  </si>
  <si>
    <t>PUNTOS HIDRÁULICOS DE AGUA FRÍA POTABLE</t>
  </si>
  <si>
    <t>17.1.6.1</t>
  </si>
  <si>
    <t>PUNTO AF LAVAMANOS  DE 1/2"</t>
  </si>
  <si>
    <t>17.1.6.2</t>
  </si>
  <si>
    <t>PUNTO AF SANITARIOS DE 1.1/4"</t>
  </si>
  <si>
    <t>17.1.6.3</t>
  </si>
  <si>
    <t xml:space="preserve">PUNTO AF ORINALES  DE 1" </t>
  </si>
  <si>
    <t>17.1.6.4</t>
  </si>
  <si>
    <t xml:space="preserve">PUNTO AF LAVAPLATOS DE 1/2" </t>
  </si>
  <si>
    <t>17.1.6.5</t>
  </si>
  <si>
    <t>PUNTO AF DUCHAS DE 1/2"</t>
  </si>
  <si>
    <t>17.1.6.6</t>
  </si>
  <si>
    <t>PUNTO AF LLAVE MANGUERA  DE 1/2" INCLUYE REGISTRO</t>
  </si>
  <si>
    <t>17.1.6.7</t>
  </si>
  <si>
    <t>AMORTIGUADOR GOLPE DE ARIETE DE 1/2"</t>
  </si>
  <si>
    <t>17.1.6.8</t>
  </si>
  <si>
    <t>FILTRO PARA AGUA POTABLE DE  1/2"</t>
  </si>
  <si>
    <t>17.1.6.9</t>
  </si>
  <si>
    <t>FILTRO PARA AGUA POTABLE DE 1.1/4"</t>
  </si>
  <si>
    <t>17.1.6.10</t>
  </si>
  <si>
    <t>FILTRO PARA AGUA POTABLE DE 1.1/2"</t>
  </si>
  <si>
    <t>RED DE DESAGÜES EDIFICACIÓN</t>
  </si>
  <si>
    <t>17.2.1</t>
  </si>
  <si>
    <t>REDES DE AGUAS RESIDUALES Y VENTILACIONES</t>
  </si>
  <si>
    <t>17.2.1.1</t>
  </si>
  <si>
    <t>TUBERÍA PVCL DE 2"</t>
  </si>
  <si>
    <t>17.2.1.2</t>
  </si>
  <si>
    <t>TUBERÍA PVC S DE 2"</t>
  </si>
  <si>
    <t>17.2.1.3</t>
  </si>
  <si>
    <t>ACCESORIOS PVC. S DE 2"</t>
  </si>
  <si>
    <t>17.2.1.4</t>
  </si>
  <si>
    <t>TUBERÍA PVCL DE 3"</t>
  </si>
  <si>
    <t>17.2.1.5</t>
  </si>
  <si>
    <t>TUBERÍA PVC S DE 3"</t>
  </si>
  <si>
    <t>17.2.1.6</t>
  </si>
  <si>
    <t>ACCESORIOS PVC. S DE 3"</t>
  </si>
  <si>
    <t>17.2.1.7</t>
  </si>
  <si>
    <t>TUBERÍA PVC S DE 4"</t>
  </si>
  <si>
    <t>17.2.1.8</t>
  </si>
  <si>
    <t>ACCESORIOS PVC. S DE 4"</t>
  </si>
  <si>
    <t>17.2.1.9</t>
  </si>
  <si>
    <t>JUNTAS DE EXPANSIÓN DE 3"</t>
  </si>
  <si>
    <t>17.2.1.10</t>
  </si>
  <si>
    <t>JUNTAS DE EXPANSIÓN DE 4"</t>
  </si>
  <si>
    <t>17.2.1.11</t>
  </si>
  <si>
    <t>CÁRCAMO 0.30 X 0.20 m</t>
  </si>
  <si>
    <t>17.2.2</t>
  </si>
  <si>
    <t>SALIDAS SANITARIAS PVC-S</t>
  </si>
  <si>
    <t>17.2.2.1</t>
  </si>
  <si>
    <t>SALIDA SANITARIA LAVAMANOS  DE 2"</t>
  </si>
  <si>
    <t>17.2.2.2</t>
  </si>
  <si>
    <t>SALIDA SANITARIA SANITARIOS DE 4"</t>
  </si>
  <si>
    <t>17.2.2.3</t>
  </si>
  <si>
    <t>SALIDA SANITARIA ORINALES  DE 2"</t>
  </si>
  <si>
    <t>17.2.2.4</t>
  </si>
  <si>
    <t>SALIDA SANITARIA LAVAPLATOS DE 2"</t>
  </si>
  <si>
    <t>17.2.2.5</t>
  </si>
  <si>
    <t>SALIDA SANITARIA SIFONES DUCHAS DE 2"</t>
  </si>
  <si>
    <t>17.2.2.6</t>
  </si>
  <si>
    <t>SALIDA SANITARIA POCETAS DE 2"</t>
  </si>
  <si>
    <t>17.2.2.7</t>
  </si>
  <si>
    <t>SALIDA SANITARIA SIFONES DE 2"</t>
  </si>
  <si>
    <t>17.2.2.8</t>
  </si>
  <si>
    <t>SALIDA SANITARIA SIFONES DE 3"</t>
  </si>
  <si>
    <t>17.2.2.9</t>
  </si>
  <si>
    <t>SALIDA SANITARIA CODO INVERTIDO DE 4"</t>
  </si>
  <si>
    <t>17.2.2.10</t>
  </si>
  <si>
    <t>BRIDA SANITARIA DE 4"</t>
  </si>
  <si>
    <t>17.2.3</t>
  </si>
  <si>
    <t>POZO EYECTOR AGUAS RESIDUALES</t>
  </si>
  <si>
    <t>17.2.3.1</t>
  </si>
  <si>
    <t>TUBERÍA PVC P RDE 21 DE 3"</t>
  </si>
  <si>
    <t>17.2.3.2</t>
  </si>
  <si>
    <t>ACCESORIOS PVC P DE 3"</t>
  </si>
  <si>
    <t>17.2.3.3</t>
  </si>
  <si>
    <t>VÁLVULA CHEQUE HIDRO DE 3"</t>
  </si>
  <si>
    <t>17.2.3.4</t>
  </si>
  <si>
    <t>VÁLVULA PD. ROSCAR DE 3"</t>
  </si>
  <si>
    <t>17.2.3.5</t>
  </si>
  <si>
    <t>UNIÓN UNIVERSAL DE 3"</t>
  </si>
  <si>
    <t>17.2.3.6</t>
  </si>
  <si>
    <t>EQUIPO EYECTOR (2 BOMBAS EYECTORAS)</t>
  </si>
  <si>
    <t>17.2.3.7</t>
  </si>
  <si>
    <t>ABRAZADERAS DE 3"</t>
  </si>
  <si>
    <t>17.2.3.8</t>
  </si>
  <si>
    <t>POZO EYECTOR</t>
  </si>
  <si>
    <t>RED DE DESAGÜES AGUAS RESIDUALES GENERALES</t>
  </si>
  <si>
    <t>17.3.1</t>
  </si>
  <si>
    <t>REDES DE AGUAS RESIDUALES</t>
  </si>
  <si>
    <t>17.3.1.1</t>
  </si>
  <si>
    <t>TUBERÍA PVC. ALCANTARILLADO DE 8" (NOVAFORT)</t>
  </si>
  <si>
    <t>17.3.1.2</t>
  </si>
  <si>
    <t>ACCESORIOS PVC. ALCANTARILLADO DE 8" (NOVAFORT)</t>
  </si>
  <si>
    <t>17.3.2</t>
  </si>
  <si>
    <t>OBRAS CIVILES AGUAS RESIDUALES</t>
  </si>
  <si>
    <t>17.3.2.1</t>
  </si>
  <si>
    <t>CAJAS DE INSPECCIÓN TRÁFICO LIVIANO DE 80x80</t>
  </si>
  <si>
    <t>17.3.2.2</t>
  </si>
  <si>
    <t>EMPATE A RED GENERAL DE LA UNIVERSIDAD</t>
  </si>
  <si>
    <t>RED DE AGUAS LLUVIAS EDIFICACIÓN</t>
  </si>
  <si>
    <t>17.4.1</t>
  </si>
  <si>
    <t>REDES AGUAS LLUVIAS</t>
  </si>
  <si>
    <t>17.4.1.1</t>
  </si>
  <si>
    <t>17.4.1.2</t>
  </si>
  <si>
    <t>17.4.1.3</t>
  </si>
  <si>
    <t>17.4.1.4</t>
  </si>
  <si>
    <t>17.4.1.5</t>
  </si>
  <si>
    <t>17.4.1.6</t>
  </si>
  <si>
    <t>17.4.1.7</t>
  </si>
  <si>
    <t>SIFÓN + REJILLA DE 2"</t>
  </si>
  <si>
    <t>17.4.1.8</t>
  </si>
  <si>
    <t>CODO + TRAGANTE DE 3"</t>
  </si>
  <si>
    <t>17.4.1.9</t>
  </si>
  <si>
    <t>CODO + TRAGANTE DE 4"</t>
  </si>
  <si>
    <t>17.4.1.10</t>
  </si>
  <si>
    <t>RED DE DESAGÜES AGUAS LLUVIAS GENERALES</t>
  </si>
  <si>
    <t>17.5.1</t>
  </si>
  <si>
    <t>REDES DE AGUAS LLUVIAS</t>
  </si>
  <si>
    <t>17.5.1.1</t>
  </si>
  <si>
    <t>TUBERÍA PVC. ALCANTARILLADO DE 6"</t>
  </si>
  <si>
    <t>17.5.1.2</t>
  </si>
  <si>
    <t>ACCESORIOS PVC. ALCANTARILLADO DE 6"</t>
  </si>
  <si>
    <t>17.5.1.3</t>
  </si>
  <si>
    <t>TUBERÍA PVC. ALCANTARILLADO DE 8"</t>
  </si>
  <si>
    <t>17.5.1.4</t>
  </si>
  <si>
    <t>ACCESORIOS PVC. ALCANTARILLADO DE 8"</t>
  </si>
  <si>
    <t>17.5.1.5</t>
  </si>
  <si>
    <t>TUBERÍA PVC. ALCANTARILLADO DE 10"</t>
  </si>
  <si>
    <t>17.5.1.6</t>
  </si>
  <si>
    <t>ACCESORIOS PVC. ALCANTARILLADO DE 10"</t>
  </si>
  <si>
    <t>17.5.2</t>
  </si>
  <si>
    <t>OBRAS CIVILES AGUAS LLUVIAS</t>
  </si>
  <si>
    <t>17.5.2.1</t>
  </si>
  <si>
    <t>17.5.2.2</t>
  </si>
  <si>
    <t>ABRAZADERAS REDES HIDROSANITARIAS</t>
  </si>
  <si>
    <t>17.6.1</t>
  </si>
  <si>
    <t>ABRAZADERA DE 1/2"</t>
  </si>
  <si>
    <t>17.6.2</t>
  </si>
  <si>
    <t>ABRAZADERA DE 1"</t>
  </si>
  <si>
    <t>17.6.3</t>
  </si>
  <si>
    <t>ABRAZADERA DE 1.1/4"</t>
  </si>
  <si>
    <t>17.6.4</t>
  </si>
  <si>
    <t>ABRAZADERA DE 1.1/2"</t>
  </si>
  <si>
    <t>17.6.5</t>
  </si>
  <si>
    <t>ABRAZADERA DE 2"</t>
  </si>
  <si>
    <t>17.6.6</t>
  </si>
  <si>
    <t>ABRAZADERA DE 4"</t>
  </si>
  <si>
    <t>VARIOS</t>
  </si>
  <si>
    <t>17.7.1</t>
  </si>
  <si>
    <t>PLANOS RECORD</t>
  </si>
  <si>
    <t>17.7.2</t>
  </si>
  <si>
    <t>MANUAL DE OPERACIÓN Y MANTENIMIENTO</t>
  </si>
  <si>
    <t>PRUEBA DE REDES</t>
  </si>
  <si>
    <t>17.8.1</t>
  </si>
  <si>
    <t xml:space="preserve">PRUEBA REDES DESAGÜES </t>
  </si>
  <si>
    <t>17.8.2</t>
  </si>
  <si>
    <t>PRUEBA REDES SUMINISTRO</t>
  </si>
  <si>
    <t>DESINFECCIÓN DEL SISTEMA</t>
  </si>
  <si>
    <t>17.9.1</t>
  </si>
  <si>
    <t>DESINFECCIÓN SISTEMA DE AGUA POTABLE</t>
  </si>
  <si>
    <t>RED GENERAL Y SISTEMA DE ROCIADORES AUTOMÁTICOS</t>
  </si>
  <si>
    <t>TUBERÍA DE ACERO AL CARBÓN</t>
  </si>
  <si>
    <t>18.1.1</t>
  </si>
  <si>
    <t>TUBERIA ACERO RANURADO SCH 10  DE 6"</t>
  </si>
  <si>
    <t>18.1.2</t>
  </si>
  <si>
    <t>TUBERIA ACERO RANURADO SCH 10  DE 4"</t>
  </si>
  <si>
    <t>18.1.3</t>
  </si>
  <si>
    <t>TUBERIA ACERO RANURADO SCH 10  DE 2½"</t>
  </si>
  <si>
    <t>18.1.4</t>
  </si>
  <si>
    <t>TUBERIA ACERO RANURADO SCH 10  DE 2"</t>
  </si>
  <si>
    <t>18.1.5</t>
  </si>
  <si>
    <t>TUBERIA ACERO RANURADO SCH 10  DE 1½"</t>
  </si>
  <si>
    <t>18.1.6</t>
  </si>
  <si>
    <t>TUBERIA ACERO RANURADO SCH 10  DE 1¼"</t>
  </si>
  <si>
    <t>18.1.7</t>
  </si>
  <si>
    <t>TUBERIA ACERO RANURADO SCH 40  DE 1"</t>
  </si>
  <si>
    <t>TEES</t>
  </si>
  <si>
    <t>18.2.1</t>
  </si>
  <si>
    <t>TEE RANURADA, UL/FM DE 2"</t>
  </si>
  <si>
    <t>18.2.2</t>
  </si>
  <si>
    <t>TEE RANURADA, UL/FM DE 1½"</t>
  </si>
  <si>
    <t>18.2.3</t>
  </si>
  <si>
    <t>TEE MECANICA CON SALIDA RANURADA, UL/FM DE 4" x 2½"</t>
  </si>
  <si>
    <t>18.2.4</t>
  </si>
  <si>
    <t>TEE MECANICA CON SALIDA RANURADA, UL/FM DE 4" x 2"</t>
  </si>
  <si>
    <t>18.2.5</t>
  </si>
  <si>
    <t>TEE MECANICA CON SALIDA RANURADA, UL/FM DE 4" x 1½"</t>
  </si>
  <si>
    <t>18.2.6</t>
  </si>
  <si>
    <t>TEE MECANICA CON SALIDA RANURADA, UL/FM DE 2" x 1½"</t>
  </si>
  <si>
    <t>18.2.7</t>
  </si>
  <si>
    <t>TEE MECANICA CON SALIDA RANURADA, UL/FM DE 2" x 1¼"</t>
  </si>
  <si>
    <t>18.2.8</t>
  </si>
  <si>
    <t xml:space="preserve">SNAP LET (STRAP), HIERRO DUCTIL, SALIDA ROSCADA, UL/FM DE 2" x 1" </t>
  </si>
  <si>
    <t>18.2.9</t>
  </si>
  <si>
    <t xml:space="preserve">SNAP LET (STRAP), HIERRO DUCTIL, SALIDA ROSCADA, UL/FM DE 2" x ½" </t>
  </si>
  <si>
    <t>18.2.10</t>
  </si>
  <si>
    <t xml:space="preserve">SNAP LET (STRAP), HIERRO DUCTIL, SALIDA ROSCADA, UL/FM DE 1½" x 1" </t>
  </si>
  <si>
    <t>18.2.11</t>
  </si>
  <si>
    <t xml:space="preserve">SNAP LET (STRAP), HIERRO DUCTIL, SALIDA ROSCADA, UL/FM DE 1½" x ½" </t>
  </si>
  <si>
    <t>18.2.12</t>
  </si>
  <si>
    <t xml:space="preserve">SNAP LET (STRAP), HIERRO DUCTIL, SALIDA ROSCADA, UL/FM DE 1¼" x ½" </t>
  </si>
  <si>
    <t>18.2.13</t>
  </si>
  <si>
    <t xml:space="preserve">TEE ROSCADA, UL/FM DE 1" </t>
  </si>
  <si>
    <t>CODOS</t>
  </si>
  <si>
    <t>18.3.1</t>
  </si>
  <si>
    <t>CODO 90º, HIERRO DUCTIL, RANURADO, UL/FM DE 4"</t>
  </si>
  <si>
    <t>18.3.2</t>
  </si>
  <si>
    <t>CODO 90º, HIERRO DUCTIL, RANURADO, UL/FM DE 2"</t>
  </si>
  <si>
    <t>18.3.3</t>
  </si>
  <si>
    <t>CODO 90º, HIERRO DUCTIL, RANURADO, UL/FM DE 1½"</t>
  </si>
  <si>
    <t>18.3.4</t>
  </si>
  <si>
    <t>CODO 90º, HIERRO MALEABLE, ROSCADO, UL/FM DE 1¼</t>
  </si>
  <si>
    <t>18.3.5</t>
  </si>
  <si>
    <t>CODO 90º, HIERRO MALEABLE, ROSCADO, UL/FM DE 1"</t>
  </si>
  <si>
    <t>REDUCCIONES</t>
  </si>
  <si>
    <t>18.4.1</t>
  </si>
  <si>
    <t>REDUCCION CONCENTRICA RANURADA,UL/FM DE 6" x 4"</t>
  </si>
  <si>
    <t>18.4.2</t>
  </si>
  <si>
    <t>REDUCCION CONCENTRICA RANURADA,UL/FM DE 2" x 1½"</t>
  </si>
  <si>
    <t>18.4.3</t>
  </si>
  <si>
    <t>REDUCCION TIPO COPA, HIERRO MALEABLE, ROSCADO,UL/FM DE 1" x ½"</t>
  </si>
  <si>
    <t>ACOPLES</t>
  </si>
  <si>
    <t>18.5.1</t>
  </si>
  <si>
    <t>ACOPLE RIGIDO, RANURADO, UL/FM DE 6"</t>
  </si>
  <si>
    <t>18.5.2</t>
  </si>
  <si>
    <t>ACOPLE RIGIDO, RANURADO, UL/FM DE 4"</t>
  </si>
  <si>
    <t>18.5.3</t>
  </si>
  <si>
    <t>ACOPLE RIGIDO, RANURADO, UL/FM DE 2½"</t>
  </si>
  <si>
    <t>18.5.4</t>
  </si>
  <si>
    <t>ACOPLE RIGIDO, RANURADO, UL/FM DE 2"</t>
  </si>
  <si>
    <t>18.5.5</t>
  </si>
  <si>
    <t>ACOPLE RIGIDO, RANURADO, UL/FM DE 1½"</t>
  </si>
  <si>
    <t>18.5.6</t>
  </si>
  <si>
    <t>ACOPLE RIGIDO, RANURADO, UL/FM DE 1¼"</t>
  </si>
  <si>
    <t>18.5.7</t>
  </si>
  <si>
    <t>TAPÒN RANURADO, UL/FM DE 4"</t>
  </si>
  <si>
    <t>18.5.8</t>
  </si>
  <si>
    <t>TAPÒN RANURADO, UL/FM DE 2½"</t>
  </si>
  <si>
    <t>18.5.9</t>
  </si>
  <si>
    <t>TAPÒN RANURADO, UL/FM DE  ½"</t>
  </si>
  <si>
    <t>VÁLVULAS</t>
  </si>
  <si>
    <t>18.6.1</t>
  </si>
  <si>
    <t>VALVULA TIPO CHEQUE, RANURADO, UL/FM DE 4"</t>
  </si>
  <si>
    <t>18.6.2</t>
  </si>
  <si>
    <t>CONEXIÓN DE MAGUERA CLASE I, VALVULA TIPO ANGULO, UL/FM DE 2½"</t>
  </si>
  <si>
    <t>18.6.3</t>
  </si>
  <si>
    <t>GABINETE CLASE II, VALVULA TIPO ANGULO, UL/FM DE 1½"</t>
  </si>
  <si>
    <t>18.6.4</t>
  </si>
  <si>
    <t>CONEXIÓN CUERPO DE BOMBEROS, SIAMESA CON 4 SALIDAS 2½, UL/FM DE 4"</t>
  </si>
  <si>
    <t>18.6.5</t>
  </si>
  <si>
    <t>ESTACION DE CONTROL DE PRUEBA Y DRENAJE, UL/FM DE 1½"</t>
  </si>
  <si>
    <t>18.6.6</t>
  </si>
  <si>
    <t>VALVULA TIPO MARIPOSA, RANURADO, CON SENSOR DE SUPERVISION, UL/FM DE 2"</t>
  </si>
  <si>
    <t>18.6.7</t>
  </si>
  <si>
    <t>VALVULA TIPO CHEQUE, RANURADO, UL/FM DE 2"</t>
  </si>
  <si>
    <t>18.6.8</t>
  </si>
  <si>
    <t>VALVULA EXPULSORA DE AIRE, UL/FM DE 1"</t>
  </si>
  <si>
    <t>ROCIADORES AUTOMÁTICOS</t>
  </si>
  <si>
    <t>18.7.1</t>
  </si>
  <si>
    <t>ROCIADOR PENDENT, K = 5.6, D = ½", RESPUESTA RAPIDA TEMPERATURA ORDINARIA (135 - 175ºF), UL/FM</t>
  </si>
  <si>
    <t>18.7.2</t>
  </si>
  <si>
    <t>REPUESTO ROCIADOR PENDENT, K = 5.6, D = ½", RESPUESTA RAPIDA TEMPERATURA ORDINARIA (135 - 175ºF), UL/FM</t>
  </si>
  <si>
    <t>SOPORTERÍA</t>
  </si>
  <si>
    <t>18.8.1</t>
  </si>
  <si>
    <t>SOPORTE COLGANTE DE 4"</t>
  </si>
  <si>
    <t>18.8.2</t>
  </si>
  <si>
    <t>SOPORTE COLGANTE DE 2"</t>
  </si>
  <si>
    <t>18.8.3</t>
  </si>
  <si>
    <t>SOPORTE COLGANTE DE 1½"</t>
  </si>
  <si>
    <t>18.8.4</t>
  </si>
  <si>
    <t>SOPORTE COLGANTE DE 1¼"</t>
  </si>
  <si>
    <t>18.8.5</t>
  </si>
  <si>
    <t>SOPORTE COLGANTE DE 1"</t>
  </si>
  <si>
    <t>18.8.6</t>
  </si>
  <si>
    <t>SOPORTE SISMO-RESISTENTE LATERAL DE 4"</t>
  </si>
  <si>
    <t>18.8.7</t>
  </si>
  <si>
    <t>SOPORTE SISMO-RESISTENTE LONGITUDINAL DE 4"</t>
  </si>
  <si>
    <t>18.8.8</t>
  </si>
  <si>
    <t>SOPORTE SISMO-RESISTENTE LATERAL DE 2"</t>
  </si>
  <si>
    <t>18.8.9</t>
  </si>
  <si>
    <t>SOPORTE SISMO-RESISTENTE LONGITUDINAL DE 2"</t>
  </si>
  <si>
    <t>18.8.10</t>
  </si>
  <si>
    <t>SOPORTE SISMO-RESISTENTE LATERAL DE 1½"</t>
  </si>
  <si>
    <t>18.8.11</t>
  </si>
  <si>
    <t>SOPORTE SISMO-RESISTENTE LONGITUDINAL DE 1½"</t>
  </si>
  <si>
    <t>PINTURA DE TUBERÍA</t>
  </si>
  <si>
    <t>18.9.1</t>
  </si>
  <si>
    <t>PINTURA DE TUBERIA CON ANTICORROSIVO Y ESMALTE DE 6"</t>
  </si>
  <si>
    <t>18.9.2</t>
  </si>
  <si>
    <t>PINTURA DE TUBERIA CON ANTICORROSIVO Y ESMALTE DE 4"</t>
  </si>
  <si>
    <t>18.9.3</t>
  </si>
  <si>
    <t>PINTURA DE TUBERIA CON ANTICORROSIVO Y ESMALTE DE 2½"</t>
  </si>
  <si>
    <t>18.9.4</t>
  </si>
  <si>
    <t>PINTURA DE TUBERIA CON ANTICORROSIVO Y ESMALTE DE 2"</t>
  </si>
  <si>
    <t>18.9.5</t>
  </si>
  <si>
    <t>PINTURA DE TUBERIA CON ANTICORROSIVO Y ESMALTE DE 1½"</t>
  </si>
  <si>
    <t>18.9.6</t>
  </si>
  <si>
    <t>PINTURA DE TUBERIA CON ANTICORROSIVO Y ESMALTE DE 1¼"</t>
  </si>
  <si>
    <t>18.9.7</t>
  </si>
  <si>
    <t>PINTURA DE TUBERIA CON ANTICORROSIVO Y ESMALTE DE 1"</t>
  </si>
  <si>
    <t>SISTEMA DE BOMBEO CONTRA INCENDIO</t>
  </si>
  <si>
    <t>19.1.1</t>
  </si>
  <si>
    <t>19.1.2</t>
  </si>
  <si>
    <t>19.1.3</t>
  </si>
  <si>
    <t>19.1.4</t>
  </si>
  <si>
    <t>19.2.1</t>
  </si>
  <si>
    <t>TEE RANURADA, UL/FM DE 6"</t>
  </si>
  <si>
    <t>19.2.2</t>
  </si>
  <si>
    <t>TEE REDUCIDA ROSCADA, UL/FM DE 1¼"</t>
  </si>
  <si>
    <t>19.3.1</t>
  </si>
  <si>
    <t>CODO 90º, HIERRO DUCTIL, SOLDADO, UL/FM DE 6"</t>
  </si>
  <si>
    <t>19.3.2</t>
  </si>
  <si>
    <t>CODO 90º, HIERRO DUCTIL, RANURADO, UL/FM DE 6"</t>
  </si>
  <si>
    <t>19.3.3</t>
  </si>
  <si>
    <t>19.3.4</t>
  </si>
  <si>
    <t>CODO 90º, HIERRO DUCTIL, RANURADO, UL/FM DE 1¼"</t>
  </si>
  <si>
    <t>19.4.1</t>
  </si>
  <si>
    <t>ACOPLE FLEXIBLE, RANURADO, UL/FM DE 6"</t>
  </si>
  <si>
    <t>19.4.2</t>
  </si>
  <si>
    <t>19.4.3</t>
  </si>
  <si>
    <t>19.4.4</t>
  </si>
  <si>
    <t>TAPON RANURADO, UL/FM DE 4"</t>
  </si>
  <si>
    <t>19.4.5</t>
  </si>
  <si>
    <t>REDUCCION EXCENTRICA BRIDADA U/FM DE 4" x 6"</t>
  </si>
  <si>
    <t>19.4.6</t>
  </si>
  <si>
    <t>REDUCCION CONCENTRICA BRIDADA U/FM DE 6" x 4"</t>
  </si>
  <si>
    <t>19.4.7</t>
  </si>
  <si>
    <t>BRIDA ADAPTADOR, UL/FM DE 6"</t>
  </si>
  <si>
    <t>VALVULAS</t>
  </si>
  <si>
    <t>19.5.1</t>
  </si>
  <si>
    <t>VALVULA TIPO COMPUERTA OS&amp;Y, UL/FM DE 6"</t>
  </si>
  <si>
    <t>19.5.2</t>
  </si>
  <si>
    <t>VALVULA TIPO CHEQUE, UL/FM DE 6"</t>
  </si>
  <si>
    <t>19.5.3</t>
  </si>
  <si>
    <t>VALVULA DE CORTE TIPO MARIPOSA, UL/FM DE 4"</t>
  </si>
  <si>
    <t>19.5.4</t>
  </si>
  <si>
    <t>VALVULA TIPO COMPUERTA OS&amp;Y EN BRONCE, UL/FM DE 1¼"</t>
  </si>
  <si>
    <t>19.5.5</t>
  </si>
  <si>
    <t>VALVULA TIPO CHEQUE EN BRONCE, UL/FM DE 1¼"</t>
  </si>
  <si>
    <t>19.5.6</t>
  </si>
  <si>
    <t>CABEZAL DE PRUEBAS 4", CON 2 VALVULAS TIPO ANGULO, UL/FM</t>
  </si>
  <si>
    <t>SOPORTES</t>
  </si>
  <si>
    <t>19.6.1</t>
  </si>
  <si>
    <t>SOPORTE BASE ESTRUCTURAL DE 6"</t>
  </si>
  <si>
    <t>19.6.2</t>
  </si>
  <si>
    <t>SOPORTE BASE ESTRUCTURAL DE 4"</t>
  </si>
  <si>
    <t>19.6.3</t>
  </si>
  <si>
    <t>SOPORTE BASE ESTRUCTURAL DE 1¼"</t>
  </si>
  <si>
    <t>19.7.1</t>
  </si>
  <si>
    <t>PLATAFORMA INSPECCIÒN Y PRUEBAS</t>
  </si>
  <si>
    <t>19.7.2</t>
  </si>
  <si>
    <t>PLACA ANTIVORTICE, DIMENSIONES MINIMAS 0.30 m X 0.30 m</t>
  </si>
  <si>
    <t>19.7.3</t>
  </si>
  <si>
    <t>PASES EN MURO DE 8"</t>
  </si>
  <si>
    <t>PINTURA TUBERÍA</t>
  </si>
  <si>
    <t>19.8.1</t>
  </si>
  <si>
    <t>19.8.2</t>
  </si>
  <si>
    <t>19.8.3</t>
  </si>
  <si>
    <t>19.8.4</t>
  </si>
  <si>
    <t>INSTALACIONES ELÉCTRICAS</t>
  </si>
  <si>
    <t>SALIDAS DE ALUMBRADO EN TUBERIA EMT</t>
  </si>
  <si>
    <t>20.1.1</t>
  </si>
  <si>
    <t>SALIDA ILUMINACIÓN INCRUSTAR Y SOBRE PONER , INCLUYE MARQUILLADO, TUBERIA 3/4" EMT, CURVAS, UNIONES, PRENSA ESTOPA Y CLAVIJA ÁEREA Y DEMAS ELEMENTOS NECESARIOS PARA LA INSTALACIÓN DE ESTE ITEM (DE ACUERDO CON ESPECIFICACIÓN TÉCNICA Y PLANO DE ILUMINACIÓN).</t>
  </si>
  <si>
    <t>20.1.2</t>
  </si>
  <si>
    <t>SALIDA PARA INTERRUPTOR SENCILLO, INCLUYE MARQUILLADO, TUBERIA 3/4" EMT, CURVAS, UNIONES, PRENSA ESTOPA Y CLAVIJA ÁEREA Y DEMAS ELEMENTOS NECESARIOS PARA LA INSTALACIÓN DE ESTE ITEM (DE ACUERDO CON ESPECIFICACIÓN TÉCNICA Y PLANO DE ILUMINACIÓN).</t>
  </si>
  <si>
    <t>20.1.3</t>
  </si>
  <si>
    <t>SALIDA PARA SENSOR DE MOVIMIENTO, INCLUYE MARQUILLADO, TUBERIA 3/4" EMT, CURVAS, UNIONES, PRENSA ESTOPA Y CLAVIJA ÁEREA Y DEMAS ELEMENTOS NECESARIOS PARA LA INSTALACIÓN DE ESTE ITEM (DE ACUERDO CON ESPECIFICACIÓN TÉCNICA Y PLANO DE ILUMINACIÓN).</t>
  </si>
  <si>
    <t>20.1.4</t>
  </si>
  <si>
    <t>SALIDA PARA BOTONERA DE ESCENARIOS PARA SALONES INCLUYE MARQUILLADO, TUBERIA 3/4" EMT, CURVAS, UNIONES, PRENSA ESTOPA Y CLAVIJA ÁEREA Y DEMAS ELEMENTOS NECESARIOS PARA LA INSTALACIÓN DE ESTE ITEM (DE ACUERDO CON ESPECIFICACIÓN TÉCNICA Y PLANO DE ILUMINACIÓN).</t>
  </si>
  <si>
    <t>SALIDAS DE TOMAS EN TUBERIA EMT</t>
  </si>
  <si>
    <t>20.2.1</t>
  </si>
  <si>
    <t>SALIDA PARA TOMACORRIENTE DOBLE MONOFASICA DE INCRUSTAR TIPO NEMA 5-15R CON POLO A TIERRA (COLOR BLANCO), INCLUYE MARQUILLADO,TOMA, TUBERÍA EMT, UNIONES, CURVAS, CABLEADO, ELEMENTOS DE CONEXIÓN Y DEMAS ELEMENTOS NECESARIOS PARA LA INSTALACIÓN DE ESTE ITEM (DE ACUERDO CON ESPECIFICACIÓN TÉCNICA Y PLANO DE TOMAS).</t>
  </si>
  <si>
    <t>20.2.2</t>
  </si>
  <si>
    <t>SALIDA PARA TOMACORRIENTE DOBLE MONOFASICA EN TECHO TIPO NEMA 5-20R CON POLO A TIERRA (COLOR BLANCO), INCLUYE MARQUILLADO,TOMA, TUBERÍA EMT, UNIONES, CURVAS, CABLEADO, ELEMENTOS DE CONEXIÓN Y DEMAS ELEMENTOS NECESARIOS PARA LA INSTALACIÓN DE ESTE ITEM (DE ACUERDO CON ESPECIFICACIÓN TÉCNICA Y PLANO DE TOMAS).</t>
  </si>
  <si>
    <t>20.2.3</t>
  </si>
  <si>
    <t>SALIDA MONOFÁSICA SECADOR DE MANOS O EQUIPOS DEDICADOS DE INCRUSTAR, CON POLO A TIERRA, INCLUYE MARQUILLADO, TOMA, TUBERÍA EMT, UNIONES, CURVAS, CABLEADO, ELEMENTOS DE CONEXIÓN Y DEMAS ELEMENTOS NECESARIOS PARA LA INSTALACIÓN DE ESTE ITEM (DE ACUERDO CON ESPECIFICACIÓN TÉCNICA Y PLANO DE TOMAS).</t>
  </si>
  <si>
    <t>20.2.4</t>
  </si>
  <si>
    <t>SALIDA PARA TOMACORRIENTE DOBLE DE INCRUSTAR MONOFASICA TIPO NEMA 5-15R CON POLO A TIERRA , INCLUYE MARQUILLADO REGULADA COLOR ANARANJADO (MAS LINEA A TIERRA AISLADA), INCLUYE MARQUILLADO, TOMA, TUBERÍA PVC, UNIONES, CURVAS, CABLEADO, ELEMENTOS DE CONEXIÓN Y DEMAS ELEMENTOS NECESARIOS PARA LA INSTALACIÓN DE ESTE ITEM (DE ACUERDO CON ESPECIFICACIÓN TÉCNICA Y PLANO DE TOMAS).</t>
  </si>
  <si>
    <t>20.2.5</t>
  </si>
  <si>
    <t>SALIDA PARA TOMA BIFÁSICA (TOMA DE EMPOTRAR 2F+T 16A USO INDUSTRIAL 220 V), INCLUYE MARQUILLADO, TOMA, TUBERÍA EMT, UNIONES, CURVAS, CABLEADO, ELEMENTOS DE CONEXIÓN Y DEMAS ELEMENTOS NECESARIOS PARA LA INSTALACIÓN DE ESTE ITEM  (DE ACUERDO CON ESPECIFICACIÓN TÉCNICA Y PLANO DE TOMAS).</t>
  </si>
  <si>
    <t>20.2.6</t>
  </si>
  <si>
    <t>SALIDA PARA TOMACORRIENTE DOBLE MONOFASICA EN CANALETA TIPO NEMA 5-15R CON POLO A TIERRA (COLOR BLANCO), INCLUYE MARQUILLADO, TOMA, TUBERÍA EMT, UNIONES, CURVAS, CABLEADO, ELEMENTOS DE CONEXIÓN Y DEMAS ELEMENTOS NECESARIOS PARA LA INSTALACIÓN DE ESTE ITEM (DE ACUERDO CON ESPECIFICACIÓN TÉCNICA Y PLANO DE TOMAS).</t>
  </si>
  <si>
    <t>20.2.7</t>
  </si>
  <si>
    <t>SALIDA PARA TOMACORRIENTE DOBLE EN CANALETA MONOFASICA TIPO NEMA 5-15R CON POLO A TIERRA , INCLUYE MARQUILLADO REGULADA COLOR ANARANJADO (MAS LINEA A TIERRA AISLADA), INCLUYE MARQUILLADO, TOMA, TUBERÍA EMT, UNIONES, CURVAS, CABLEADO, ELEMENTOS DE CONEXIÓN Y DEMAS ELEMENTOS NECESARIOS PARA LA INSTALACIÓN DE ESTE ITEM (DE ACUERDO CON ESPECIFICACIÓN TÉCNICA Y PLANO DE TOMAS).</t>
  </si>
  <si>
    <t>TABLEROS DE ENCHUFABLES Y ARMARIO DE MEDIDORES</t>
  </si>
  <si>
    <t>20.3.1</t>
  </si>
  <si>
    <t>SUMINISTRO, TRANSPORTE E INSTALACION DE TABLERO DE CONTROL DE ILUMINACIÓN POR PISO PARA AUTOMATIZACIÓN DE ESCENARIOS INCLUYE COFRE DE 1M DE ALTO, 0.8 M ANCHO Y 0.8M DE PROFUNDO, ACTUADOR DIMMER, INTERFAZ DE COMUNICACIÓN, INTERRUPTOR MAGNÉTICO Y DIFERENCIAL, ACTUADORES DE LUCES, CENTRAL DE GESTIÓN DE ENERGÍA, FUENTE DE ALIMENTACIÓN (DE ACUERDO CON ESPECIFICACIÓN TÉCNICA Y PLANO DE TABLEROS).</t>
  </si>
  <si>
    <t>20.3.2</t>
  </si>
  <si>
    <t xml:space="preserve">SUMINISTRO, TRANSPORTE E INSTALACION DE TABLERO DE AUTOMÁTICOS DE 12 CIRCUITOS TRIFÁSICO CON PUERTA, CHAPETA DE CIERRE Y ESPACIO PARA TOTALIZADOR INDUSTRIAL TWC-MB-12 (DE ACUERDO CON ESPECIFICACIÓN TÉCNICA Y PLANO DE TABLEROS) NOTA: EL TABLERO OFERTADO DEBE TENER LA POSIBILIDAD DE ALBERGAR LAS ACOMETIDAS QUE LE PERTENECEN </t>
  </si>
  <si>
    <t>20.3.3</t>
  </si>
  <si>
    <t xml:space="preserve">SUMINISTRO, TRANSPORTE E INSTALACION DE TABLERO DE AUTOMÁTICOS DE 24 CIRCUITOS TRIFÁSICO CON PUERTA, CHAPETA DE CIERRE Y ESPACIO PARA TOTALIZADOR INDUSTRIAL TWC-MB-24 (DE ACUERDO CON ESPECIFICACIÓN TÉCNICA Y PLANO DE TABLEROS) NOTA: EL TABLERO OFERTADO DEBE TENER LA POSIBILIDAD DE ALBERGAR LAS ACOMETIDAS QUE LE PERTENECEN </t>
  </si>
  <si>
    <t>20.3.4</t>
  </si>
  <si>
    <t xml:space="preserve">SUMINISTRO, TRANSPORTE E INSTALACION DE TABLERO DE AUTOMÁTICOS DE 36 CIRCUITOS TRIFÁSICO CON PUERTA, CHAPETA DE CIERRE Y ESPACIO PARA TOTALIZADOR INDUSTRIAL TWC-MB-36 (DE ACUERDO CON ESPECIFICACIÓN TÉCNICA Y PLANO DE TABLEROS) NOTA: EL TABLERO OFERTADO DEBE TENER LA POSIBILIDAD DE ALBERGAR LAS ACOMETIDAS QUE LE PERTENECEN </t>
  </si>
  <si>
    <t>INTERRUPTORES</t>
  </si>
  <si>
    <t>20.4.1</t>
  </si>
  <si>
    <t>SUMINISTRO, TRANSPORTE E INSTALACION DE INTERRUPTOR SAFIC DSE 1X20A 10 KA A 120/240V. TIPO ENCHUFABLE (DE ACUERDO A ESPECIFICACIÓN TECNICA 20.4.1 Y CUADRO DE CARGA )</t>
  </si>
  <si>
    <t>20.4.2</t>
  </si>
  <si>
    <t>SUMINISTRO, TRANSPORTE E INSTALACION DE INTERRUPTOR SAFIC DSE 3X20A 10 KA A 120/240V. TIPO ENCHUFABLE  (DE ACUERDO A ESPECIFICACIÓN TECNICA 20.4.2 Y CUADRO DE CARGA )</t>
  </si>
  <si>
    <t>20.4.3</t>
  </si>
  <si>
    <t>SUMINISTRO, TRANSPORTE E INSTALACION DE INTERRUPTOR DRX 3X125A INOMINAL ENTRE 63 A 125 Y 80 KA A 120/240V.   (DE ACUERDO A ESPECIFICACIÓN TECNICA 20.4.3 Y CUADRO DE CARGA )</t>
  </si>
  <si>
    <t>20.4.4</t>
  </si>
  <si>
    <t>SUMINISTRO, TRANSPORTE E INSTALACION DE INTERRUPTOR DPX 3X160A INOMILAN: 150 A Y 180 KA A 120/240V.(DE ACUERDO A ESPECIFICACIÓN TECNICA 20.4.4 Y CUADRO DE CARGA )</t>
  </si>
  <si>
    <t>20.4.5</t>
  </si>
  <si>
    <t>SUMINISTRO, TRANSPORTE E INSTALACION DE INTERRUPTOR DPX 3X250A INOMILAN: 225 A Y 80 KA A 120/240V.(DE ACUERDO A ESPECIFICACIÓN TECNICA 20.4.5 Y CUADRO DE CARGA )</t>
  </si>
  <si>
    <t>20.4.6</t>
  </si>
  <si>
    <t>SUMINISTRO, TRANSPORTE E INSTALACION DE INTERRUPTOR DPX 3X630A INOMILAN: 400 A Y 80 KA A 120/240V.(DE ACUERDO A ESPECIFICACIÓN TECNICA 20.4.6 Y CUADRO DE CARGA )</t>
  </si>
  <si>
    <t>20.4.7</t>
  </si>
  <si>
    <t>SUMINISTRO, TRANSPORTE E INSTALACION DE INTERRUPTOR DRX 3X1600A INOMILAN: 700 A Y 100 KA A 120/240V.(DE ACUERDO A ESPECIFICACIÓN TECNICA 20.4.7 Y CUADRO DE CARGA )</t>
  </si>
  <si>
    <t>ACOMETIDAS ELECTRICAS</t>
  </si>
  <si>
    <t>20.5.1</t>
  </si>
  <si>
    <t>SUMINISTRO, TRANSPORTE E INSTALACION DE ACOMETIDA 3X8F+4N+8T CU  LSZH  PARA TABLERO CUARTO DE CONTROL CENTRIFUGA  (DE ACUERDO A ESPECIFICACIÓN TECNICA 20.5.1  Y PLANO DE ACOMETIDAS)</t>
  </si>
  <si>
    <t>20.5.2</t>
  </si>
  <si>
    <t>SUMINISTRO, TRANSPORTE E INSTALACION DE ACOMETIDA 3X8F+4N+8T CU  LSZH  PARA TABLERO CUARTO DE CONTROL PISTA   (DE ACUERDO A ESPECIFICACIÓN TECNICA 20.5.2 Y PLANO DE ACOMETIDAS)</t>
  </si>
  <si>
    <t>20.5.3</t>
  </si>
  <si>
    <t>SUMINISTRO, TRANSPORTE E INSTALACION DE ACOMETIDA 3X6F+2N+8T CU  LSZH  PARA TABLERO LABORATORIO 1 ÁRIDOS  (LAB 1)  (DE ACUERDO A ESPECIFICACIÓN TECNICA 20.5.3 Y PLANO DE ACOMETIDAS)</t>
  </si>
  <si>
    <t>20.5.4</t>
  </si>
  <si>
    <t>SUMINISTRO, TRANSPORTE E INSTALACION DE ACOMETIDA 3X6F+2N+8T CU  LSZH  PARA TABLERO LABORATORIO 2 SUELOS  (LAB 2)   (DE ACUERDO A ESPECIFICACIÓN TECNICA 20.5.4 Y PLANO DE ACOMETIDAS)</t>
  </si>
  <si>
    <t>20.5.5</t>
  </si>
  <si>
    <t>SUMINISTRO, TRANSPORTE E INSTALACION DE ACOMETIDA 3X6F+2N+8T CU  LSZH  PARA TABLERO LABORATORIO 3 ASFALTO  (LAB 3)  (DE ACUERDO A ESPECIFICACIÓN TECNICA 20.5.5 Y PLANO DE ACOMETIDAS)</t>
  </si>
  <si>
    <t>20.5.6</t>
  </si>
  <si>
    <t>SUMINISTRO, TRANSPORTE E INSTALACION DE ACOMETIDA 3X6F+2N+8T CU  LSZH  PARA TABLERO TE-VM-01  (VENTILACIÓN MECANICA)  (DE ACUERDO A ESPECIFICACIÓN TECNICA 20.5.6 Y PLANO DE ACOMETIDAS)</t>
  </si>
  <si>
    <t>20.5.7</t>
  </si>
  <si>
    <t>SUMINISTRO, TRANSPORTE E INSTALACION DE ACOMETIDA 3X6F+2N+8T CU  LSZH  PARA TABLERO TE-VM-02  (VENTILACIÓN MECANICA)  (DE ACUERDO A ESPECIFICACIÓN TECNICA 20.5.7 Y PLANO DE ACOMETIDAS)</t>
  </si>
  <si>
    <t>20.5.8</t>
  </si>
  <si>
    <t>SUMINISTRO, TRANSPORTE E INSTALACION DE ACOMETIDA 3X6F+2N+8T CU  LSZH  PARA TABLERO TE-VM-03  (VENTILACIÓN MECANICA)  (DE ACUERDO A ESPECIFICACIÓN TECNICA 20.5.8 Y PLANO DE ACOMETIDAS)</t>
  </si>
  <si>
    <t>20.5.9</t>
  </si>
  <si>
    <t>SUMINISTRO, TRANSPORTE E INSTALACION DE ACOMETIDA 3X6F+2N+8T CU  LSZH  PARA TABLERO TE-VM-04  (VENTILACIÓN MECANICA)  (DE ACUERDO A ESPECIFICACIÓN TECNICA 20.5.9 Y PLANO DE ACOMETIDAS)</t>
  </si>
  <si>
    <t>20.5.10</t>
  </si>
  <si>
    <t>SUMINISTRO, TRANSPORTE E INSTALACION DE ACOMETIDA 3X2F+2X2N+6T CU LSZH PARA TABLERO LABORATORIO 4 PAVIMENTOS (LAB 4) (DE ACUERDO A ESPECIFICACIÓN TECNICA 20.5.10 Y PLANO DE ACOMETIDAS)</t>
  </si>
  <si>
    <t>20.5.11</t>
  </si>
  <si>
    <t>SUMINISTRO, TRANSPORTE E INSTALACION DE ACOMETIDA 3X2F+2X2N+6T CU LSZH PARA TABLERO TE-AC-01 (AIRE ACONDICIONADO) (DE ACUERDO A ESPECIFICACIÓN TECNICA 20.5.11 Y PLANO DE ACOMETIDAS)</t>
  </si>
  <si>
    <t>20.5.12</t>
  </si>
  <si>
    <t>SUMINISTRO, TRANSPORTE E INSTALACION DE ACOMETIDA 3X2F+2X2N+6T CU LSZH PARA TABLERO  TALERO GENERAL REGULADO(DE ACUERDO A ESPECIFICACIÓN TECNICA 20.5.12 Y PLANO DE ACOMETIDAS)</t>
  </si>
  <si>
    <t>20.5.13</t>
  </si>
  <si>
    <t>SUMINISTRO, TRANSPORTE E INSTALACION DE ACOMETIDA 3X1/0F+250N+6T CU LSZH PARA TABLERO BOMBAS (TR) (DE ACUERDO A ESPECIFICACIÓN TECNICA 20.5.13 Y PLANO DE ACOMETIDAS)</t>
  </si>
  <si>
    <t>20.5.14</t>
  </si>
  <si>
    <t>SUMINISTRO, TRANSPORTE E INSTALACION DE ACOMETIDA 6X2F+4X2N+6T CU LSZH PARA TABLERO  GENERAL DE EQUIPOS(DE ACUERDO A ESPECIFICACIÓN TECNICA 20.5.14 Y PLANO DE ACOMETIDAS)</t>
  </si>
  <si>
    <t>20.5.15</t>
  </si>
  <si>
    <t>SUMINISTRO, TRANSPORTE E INSTALACION DE ACOMETIDA 3X1/0F+250N+6T CU LSZH PARA TABLERO BOMBAS (TR) (DE ACUERDO A ESPECIFICACIÓN TECNICA 20.5.15 Y PLANO DE ACOMETIDAS)</t>
  </si>
  <si>
    <t>20.5.16</t>
  </si>
  <si>
    <t>SUMINISTRO, TRANSPORTE E INSTALACION DE ACOMETIDA 9X1/0F+3X250N+3X6T CU LSZH PARA  BOMBA CONTRA INCENDIOS (DE ACUERDO A ESPECIFICACIÓN TECNICA 20.5.16 Y PLANO DE ACOMETIDAS)</t>
  </si>
  <si>
    <t>20.5.17</t>
  </si>
  <si>
    <t>SUMINISTRO, TRANSPORTE E INSTALACION DE ACOMETIDA 6X3/0F+4X2/0N+2T CU LSZH PARA TABLERO GENERAL  NORMAL (TGN) (DE ACUERDO A ESPECIFICACIÓN TECNICA 20.5.17 Y PLANO DE ACOMETIDAS)</t>
  </si>
  <si>
    <t>20.5.18</t>
  </si>
  <si>
    <t>SUMINISTRO, TRANSPORTE E INSTALACION DE ACOMETIDA   9X250F+6x4/0N+3x2T CU LSZH PARA TABLERO GENERAL DE ACOMETIDAS (TGA) (DE ACUERDO A ESPECIFICACIÓN TECNICA 20.5.18 Y PLANO DE ACOMETIDAS)</t>
  </si>
  <si>
    <t>20.5.19</t>
  </si>
  <si>
    <t>SUMINISTRO, TRANSPORTE E INSTALACION DE ACOMETIDA  9X250F+6x4/0N+3x2T CU LSZH ENTRE PLANTA Y TABLERO DE TRANSFERENCIA  (DE ACUERDO A ESPECIFICACIÓN TECNICA 20.5.19 Y PLANO DE ACOMETIDAS)</t>
  </si>
  <si>
    <t>20.5.20</t>
  </si>
  <si>
    <t>SUMINISTRO, TRANSPORTE E INSTALACION DE ACOMETIDA  9X250F+6X4/0N+3x2T CU LSZH ENTRE TRANSFORMADOR Y TABLERO DE TRANSFERENCIA  (DE ACUERDO A ESPECIFICACIÓN TECNICA 20.5.20 Y PLANO DE ACOMETIDAS)</t>
  </si>
  <si>
    <t>20.5.21</t>
  </si>
  <si>
    <t>SUMINISTRO, TRANSPORTE E INSTALACION DE ACOMETIDA PARA LLEVAR LOS CIRCUITOS RAMALES POR BANDEJA PORTA CABLE A CADA SALÓN O LABORATORIO DEL EDIFICIO (12F+12N+14T) CU LSZH (DE ACUERDO A ESPECIFICACIÓN TECNICA 20.5.21 Y PLANO DE TOMAS E ILUMINACIÓN)</t>
  </si>
  <si>
    <t>CANALIZACIONES PARA ACOMETIDA</t>
  </si>
  <si>
    <t>20.6.1</t>
  </si>
  <si>
    <t>SUMINISTRO, TRANSPORTE E INSTALACION DE CANALIZACIÓN DE 1ⱷ1" EN IMC (DE ACUERDO A ESPECIFICACIÓN TECNICA 20.6.1 Y PLANO DE ACOMETIDAS), INCLUYE ACCESORIOS PARA SALIDA DE BANDEJA, RECORRIDO DE BANDEJA HASTA LOS TABLEROS, VER TAMBIÉN CUADROS DE CARGA</t>
  </si>
  <si>
    <t>20.6.2</t>
  </si>
  <si>
    <t>SUMINISTRO, TRANSPORTE E INSTALACION DE CANALIZACIÓN  EN 1∅2" IMC (DE ACUERDO A ESPECIFICACIÓN TECNICA 20.6.2 Y PLANO DE ACOMETIDAS),  INCLUYE ACCESORIOS PARA SALIDA DE BANDEJA, RECORRIDO DE BANDEJA HASTA LOS TABLEROS VER TAMBIÉN CUADROS DE CARGA</t>
  </si>
  <si>
    <t>20.6.3</t>
  </si>
  <si>
    <t>SUMINISTRO, TRANSPORTE E INSTALACION DE CANALIZACIÓN  EN 1∅4" IMC (DE ACUERDO A ESPECIFICACIÓN TECNICA 20.6.3 Y PLANO DE ACOMETIDAS) VER TAMBIÉN CUADROS DE CARGA</t>
  </si>
  <si>
    <t>SISTEMA DE CAPTACION DE RAYOS Y PUESTA A TIERRA</t>
  </si>
  <si>
    <t>20.7.1</t>
  </si>
  <si>
    <t>SUMINISTRO, TRANSPORTE E INSTALACION DE UNIÓN TIPO T PARA CABLE 1/0 (DE ACUERDO A ESPECIFICACIÓN TECNICA 20.7.1 Y PLANO DE APANTALLAMIENTO)</t>
  </si>
  <si>
    <t>20.7.2</t>
  </si>
  <si>
    <t>SUMINISTRO, TRANSPORTE E INSTALACION DE SOLDADURA EXOTERMICA 150GR. (DE ACUERDO A ESPECIFICACIÓN TECNICA 20.7.2 Y PLANO DE APANTALLAMIENTO)</t>
  </si>
  <si>
    <t>20.7.3</t>
  </si>
  <si>
    <t>SUMINISTRO, TRANSPORTE E INSTALACION DE CABLE CU DESNUDO NO 1/0 (DE ACUERDO A ESPECIFICACIÓN TECNICA 20.7.3 Y PLANO DE APANTALLAMIENTO)</t>
  </si>
  <si>
    <t>20.7.4</t>
  </si>
  <si>
    <t>SUMINISTRO, TRANSPORTE E INSTALACION DE PUNTA CAPTADORA CON REDUCCIÓN Y SIN ROSCA, TIPO 101VL4000, EN COBRE, LONGITUD 4000 MM, TAMAÑO NOMINAL Ø 10/16 MM, COMPATIBLE CON SISTEMA DE SOPORTE FANGFIX (DE ACUERDO A ESPECIFICACIÓN TECNICA 20.7.4 Y PLANO DE APANTALLAMIENTO)</t>
  </si>
  <si>
    <t>20.7.5</t>
  </si>
  <si>
    <t>SUMINISTRO, TRANSPORTE E INSTALACION DE BASE DE HORMIGÓN TIPO FANGFIX-S16 (16 KG) CON 365 MM DE Ø, HORMIGÓN RESISTENTE A LAS HELADAS, APILABLE. (DE ACUERDO A ESPECIFICACIÓN TECNICA 20.7.5 Y PLANO DE APANTALLAMIENTO)</t>
  </si>
  <si>
    <t>20.7.6</t>
  </si>
  <si>
    <t>SUMINISTRO, TRANSPORTE E INSTALACION DE BASE DE HORMIGON TIPO FANGFIX-S10 (10 KG) CON 289 MM DE Ø, HORMIGÓN RESISTENTE A LAS HELADAS, APILABLE. (DE ACUERDO A ESPECIFICACIÓN TECNICA 20.7.6 Y PLANO DE APANTALLAMIENTO)</t>
  </si>
  <si>
    <t>20.7.7</t>
  </si>
  <si>
    <t>SUMINISTRO, TRANSPORTE E INSTALACION DE BASE SISTEMA FNAGFIX TIPO F-FIX-B16, CANTONERA CON TACO INTEGRADO, ADECUADO PARA EL SISTEMA FANGFIX 16 (DE ACUERDO A ESPECIFICACIÓN TECNICA 20.7.7 Y PLANO DE APANTALLAMIENTO)</t>
  </si>
  <si>
    <t>20.7.8</t>
  </si>
  <si>
    <t>SUMINISTRO, TRANSPORTE E INSTALACION DE BASE SISTEMA FNAGFIX TIPO F-FIX-B10, CANTONERA CON TACO INTEGRADO, ADECUADO PARA EL SISTEMA FANGFIX 10 (DE ACUERDO A ESPECIFICACIÓN TECNICA 20.7.8 Y PLANO DE APANTALLAMIENTO)</t>
  </si>
  <si>
    <t>20.7.9</t>
  </si>
  <si>
    <t>SUMINISTRO, TRANSPORTE E INSTALACION DE BORNE TIPO F-FIX-KL ADECUADO PARA SISTEMA FANGFIX, BORNE DE VA PARA RD DE 8MM, PROBADO CON H (100KA) SEGÚN DIN EN-50164-1, MONTAJE DEL CONDUCTOR REDONDO EN LA PUNTA CAPTADORA. (DE ACUERDO A ESPECIFICACIÓN TECNICA 20.7.9 Y PLANO DE APANTALLAMIENTO)</t>
  </si>
  <si>
    <t>20.7.10</t>
  </si>
  <si>
    <t>SUMINISTRO, TRANSPORTE E INSTALACION DE PUNTA DE CAPTURA TIPO 120/A PARA RD 8-10 MM, PROTECCIÓN CONTRA LA CORROSIÓN, CON TORNILLO CILÍNDRICO M6 X 10, CINC COLADO A PRESIÓN, TORNILLOS DE ACERO GALVANIZADO AL CALIENTE (DE ACUERDO A ESPECIFICACIÓN TECNICA 20.7.10 Y PLANO DE APANTALLAMIENTO)</t>
  </si>
  <si>
    <t>20.7.11</t>
  </si>
  <si>
    <t>SUMINISTRO, TRANSPORTE E INSTALACION DE UNIÓN TIPO CRUCE PARA CABLE 1/0 (DE ACUERDO A ESPECIFICACIÓN TECNICA 20.7.11 Y PLANO DE APANTALLAMIENTO)</t>
  </si>
  <si>
    <t>20.7.12</t>
  </si>
  <si>
    <t>BAJANTE NATURAL PARA SISTEMA DE APANTALLAMIENTO SEGÚN NTC 4552,  INCLUYE HERRAJES, ALAMBRE DESNUDO Y SOLDADURA   (DE ACUERDO A ESPECIFICACIÓN TECNICA 20.7.12 Y PLANO DE APANTALLAMIENTO)</t>
  </si>
  <si>
    <t>20.7.13</t>
  </si>
  <si>
    <t>AVISO DE PREVENCIÓN PARA SISTEMA DE PROTECCIÓN CONTRA RAYOS, SEGÚN NTC 4552  (DE ACUERDO A ESPECIFICACIÓN TECNICA 20.7.13 Y PLANO DE APANTALLAMIENTO)</t>
  </si>
  <si>
    <t>20.7.14</t>
  </si>
  <si>
    <t>CAJA DE INSPECCION DE 0,3X0,3M PARA PUESTA A TIERRA  (DE ACUERDO A ESPECIFICACIÓN TECNICA 20.7.14 Y PLANO DE APANTALLAMIENTO)</t>
  </si>
  <si>
    <t>BANDEJAS PORTACABLES, LUMINARIAS Y UPS</t>
  </si>
  <si>
    <t>20.8.1</t>
  </si>
  <si>
    <t>SUMINISTRO, TRANSPORTE E INSTALACION DE BANDEJA PORTACABLE CERRADA CON TAPA CF 54/600. INCLUYE SOPORTES, DERIVACIONES, GIROS Y ELEMENTOS DE FIJACION (PARA SISTEMA ELÉCTRICO Y CABLEADO ESTRUCTURADO) (DE ACUERDO A ESPECIFICACIÓN TECNICA 20.8.1 Y PLANO DE ACOMETIDAS)</t>
  </si>
  <si>
    <t>20.8.2</t>
  </si>
  <si>
    <t>SUMINISTRO, TRANSPORTE E INSTALACION DE UPS DE 40 KVA CON MODULOS EXPANSIBLES DE 20 KVA CON MAXIMO DE 80 KVA, AUTOREDUNDANTE,AUTONOMIA DE 5 MINUTOS A PLENA DE CARGA.
DEBE INCLUIR ADEMÁS DEL EQUIPO: LA INSTALACIÓN,PUESTA EN MARCHA Y GARANTIA DE TRES AÑOS.(DE ACUERDO A ESPECIFICACIÓN TECNICA 20.8.2 Y PLANO DE ACOMETIDAS)</t>
  </si>
  <si>
    <t>20.8.3</t>
  </si>
  <si>
    <t>SUMINISTRO, TRANSPORTE E INSTALACION DE LUMINARIA LED CAUDRADA 60X60 60W 4000K  DIMERIZABLE CON COTROL DE 0-10 V (DE ACUERDO A ESPECIFICACIÓN TECNICA 20.8.3 Y PLANO DE ILUMINACIÓN)</t>
  </si>
  <si>
    <t>20.8.4</t>
  </si>
  <si>
    <t>SUMINISTRO, TRANSPORTE E INSTALACION DE BALA LED DE 9" DE 50 W 4000K DIMERIZABLE CON CONTROL DE 0-10 V (DE ACUERDO A ESPECIFICACIÓN TECNICA 20.8.4 Y PLANO DE ILUMINACIÓN)</t>
  </si>
  <si>
    <t>20.8.5</t>
  </si>
  <si>
    <t>SUMINISTRO, TRANSPORTE E INSTALACION DE BALA LED DE 9" DE 50 W 4000K PARA EXTERIOR DIMERIZABLE CON CONTROL DE 0-10 V (DE ACUERDO A ESPECIFICACIÓN TECNICA 20.8.5 Y PLANO DE ILUMINACIÓN)</t>
  </si>
  <si>
    <t>20.8.6</t>
  </si>
  <si>
    <t>SUMINISTRO, TRANSPORTE E INSTALACION DE LUMINARIA  APLIQUE INTERIOR   LED 4000 K 12 W DE SOBRE PONER EN MURO DIMERIZABLE CON CONTROL DE 0-10 V (DE ACUERDO A ESPECIFICACIÓN TECNICA 20.8.6 Y PLANO DE ILUMINACIÓN)</t>
  </si>
  <si>
    <t>20.8.7</t>
  </si>
  <si>
    <t>SUMINISTRO, TRANSPORTE E INSTALACION DE LUMINARIA HERMETICA DE 120X74 CM LED 4000 K 54 W DE INCRUSTAR DIMERIZABLE CON CONTROL DE 0-10 V  (DE ACUERDO A ESPECIFICACIÓN TECNICA 20.8.7 Y PLANO DE ILUMINACIÓN)</t>
  </si>
  <si>
    <t>20.8.8</t>
  </si>
  <si>
    <t>SUMINISTRO, TRANSPORTE E INSTALACION DE LUMINARIA DE EMERGENCIA DE DOS LAMPARAS CON AUTONOMIA HASTA DE 10 HORAS  LED 4000 K 30 W DE INCRUSTAR DIMERIZABLE CON COTROL DE 0-10 V  (DE ACUERDO A ESPECIFICACIÓN TECNICA 20.8.8 Y PLANO DE ILUMINACIÓN)</t>
  </si>
  <si>
    <t>20.8.9</t>
  </si>
  <si>
    <t>SUMINISTRO, TRANSPORTE E INSTALACION DE REFLECTOR A 3 MTS DE ALTURA EN PARED TIPO LED   4000 K 220 W   (DE ACUERDO A ESPECIFICACIÓN TECNICA 20.8.9 Y PLANO DE ILUMINACIÓN)</t>
  </si>
  <si>
    <t>INSTALACION RED VOZ Y DATOS</t>
  </si>
  <si>
    <t>SISTEMA DE DETECCIÓN DE INCENDIOS</t>
  </si>
  <si>
    <t>21.1.1</t>
  </si>
  <si>
    <t>TABLERO DE DETECCIÓN DE INCENDIO CON CUATRO ZONAS DE DETECCIÓN INCLUYE TUBERIA, CABLE CU AISLADO THHN/LSZHN NO 16, MODULO DE EXPANSIÓN, TECLADO REMOTO Y  ELEMENTOS DE FIJACION.  (DE ACUERDO A ESPECIFICACIÓN TECNICA 21.1.1 Y PLANO DE INCENDIOS)</t>
  </si>
  <si>
    <t>21.1.2</t>
  </si>
  <si>
    <t>SALIDA EN PLACA PARA DETECTOR DE HUMO  ÓPTICO , TUBERIA, CABLE CU AISLADO THHN/LSZHN NO 16 Y ELEMENTOS DE FIJACION. (DE ACUERDO A ESPECIFICACIÓN TECNICA 21.1.2 Y PLANO DE INCENDIOS)</t>
  </si>
  <si>
    <t>21.1.3</t>
  </si>
  <si>
    <t>MODULO MONITOR CON DOS CIRCUITOS DE ENTRADA (DE ACUERDO A ESPECIFICACIÓN TECNICA 21.1.3 Y PLANO DE INCENDIOS)</t>
  </si>
  <si>
    <t>21.1.4</t>
  </si>
  <si>
    <t>SALIDA PARA SIRENA DE EVACUACIÓN, INCLUYE TUBERIA, CAJAS, ELEMENTOS DE FIJACION, CABLE CU AISLADO THHN/LSZHN NO 16  (DE ACUERDO A ESPECIFICACIÓN TECNICA 21.1.4 Y PLANO DE INCENDIOS) NO INCLUYE SIRENA</t>
  </si>
  <si>
    <t>21.1.5</t>
  </si>
  <si>
    <t>SALIDA PARA ESTACION MANUAL EN MURO,INCLUYE TUBERIA, CAJAS, ELEMENTOS DE FIJACION, CABLE CU AISLADO THHN/LSZHN NO 16 -NO  INCLUYE PULSADOR  (DE ACUERDO A ESPECIFICACIÓN TECNICA 21.1.5 Y PLANO DE INCENDIOS)</t>
  </si>
  <si>
    <t>21.1.6</t>
  </si>
  <si>
    <t>SUMINISTRO E INSTALACIÓN DE  DETECTOR DE HUMO  ÓPTICO DIRECCIONABLE CON RANGO DE CUBERTURA DE 63 M2 CON MODULO AISLANTE INCLUIDO</t>
  </si>
  <si>
    <t>21.1.7</t>
  </si>
  <si>
    <t xml:space="preserve">SUMINISTRO E INSTALACIÓN DE SIRENA DE EVACUACIÓN CON 85 BD A 3 M, AJUSTABLE DE 5 RANGOS COMPATIBLE CON PANEL DE CONTROL </t>
  </si>
  <si>
    <t>21.1.8</t>
  </si>
  <si>
    <t>SUMINISTRO E INSTALACIÓN DE ESTACION MANUAL COMPATIBLE CON PANEL DE CONTROL INCLUYE UNIVERSAL STOPPER</t>
  </si>
  <si>
    <t>CCTV</t>
  </si>
  <si>
    <t>21.2.1</t>
  </si>
  <si>
    <t>SERVIDOR DE VIDEO CCVT  CON PROTECCIÓN RAID-5  DE 24 TB CAPACIDAD HASTA 128 CAMARAS DE 2 UNIDADES DE RACK (DE ACUERDO A ESPECIFICACIÓN TECNICA 21.2.1, PLANO DE CCTV Y MEMORIAS )</t>
  </si>
  <si>
    <t>21.2.2</t>
  </si>
  <si>
    <t>LICENCIA SOFTWARE DE VIDEO + ANALÍTICA CON GRABACIÓN, ALARMAS Y TELE ACTUACIÓN CON CÁMARAS Y CODECS DE VÍDEO IPPARA 128 PUNTOS  (DE ACUERDO A ESPECIFICACIÓN TECNICA 21.2.2, PLANO DE CCTV Y MEMORIAS )</t>
  </si>
  <si>
    <t>21.2.3</t>
  </si>
  <si>
    <t>CAMARA INTERNA HD 720P60 CON LENTE VARIABLE ENTRE 3-9 MM  + DOMO  (DE ACUERDO A ESPECIFICACIÓN TECNICA 21.2.3, PLANO DE CCTV Y MEMORIAS )</t>
  </si>
  <si>
    <t>SISTEMA DE VOZ Y DATOS</t>
  </si>
  <si>
    <t>21.3.1</t>
  </si>
  <si>
    <t>SUMINISTRO E INSTALACIÓN DE CABLE S/FUPT 6A DE 4 PARES DE 500 MHZ.</t>
  </si>
  <si>
    <t>21.3.2</t>
  </si>
  <si>
    <t>SALIDA PARA SISTEMA DE VOZ DATOS EN TECHO PARA CCTV. INCLUYE TOMA SENCILLA , APARATO CON JACK CAT. 6A, MARQUILLAS DE CABLEADO Y NUMERACIÓN DE TOMAS. (DE ACUERDO A ESPECIFICACIÓN TECNICA 21.3.2, PLANO DE VOZ Y DATOS )</t>
  </si>
  <si>
    <t>21.3.3</t>
  </si>
  <si>
    <t>SALIDA PARA SISTEMA DE VOZ DATOS EN TECHO PARA AP. INCLUYE TOMA DOBLE, APARATO CON JACK CAT. 6A, MARQUILLAS DE CABLEADO Y NUMERACIÓN DE TOMAS. (DE ACUERDO A ESPECIFICACIÓN TECNICA 21.3.3, PLANO DE VOZ Y DATOS )</t>
  </si>
  <si>
    <t>21.3.4</t>
  </si>
  <si>
    <t>SALIDA PARA SISTEMA DE VOZ DATOS EN MURO. INCLUYE TOMA DOBLE , APARATO CON JACK CAT. 6A, MARQUILLAS DE CABLEADO, NUMERACIÓN DE TOMAS Y ELEMENTOS DE FIJACIÓN.(DE ACUERDO A ESPECIFICACIÓN TECNICA 21.3.4, PLANO DE VOZ Y DATOS )</t>
  </si>
  <si>
    <t>21.3.5</t>
  </si>
  <si>
    <t>SALIDA PARA SISTEMA DE VOZ DATOS EN CANALETA. INCLUYE TOMA DOBLE , APARATO CON JACK CAT. 6A, MARQUILLAS DE CABLEADO, NUMERACIÓN DE TOMAS Y ELEMENTOS DE FIJACIÓN. (DE ACUERDO A ESPECIFICACIÓN TECNICA 21.3.5, PLANO DE VOZ Y DATOS )</t>
  </si>
  <si>
    <t>21.3.6</t>
  </si>
  <si>
    <t>RACKS EN ACERO  7 FT COLOR NEGRO CON KIT DE VENTILACIÓN Y MULTITOMA 45U 800MM WIDW X 1000MM DEEP ENCLOSURE BANDEJA DE SOPORTE PARA EQUIPOS 19” JACKSPARA PACHT PANEL Y MARQUILLADO, 2 PDU Y MARQUILLADO (DE ACUERDO A ESPECIFICACIÓN TECNICA 21.3.6, PLANO DE VOZ Y DATOS )</t>
  </si>
  <si>
    <t>21.3.7</t>
  </si>
  <si>
    <t>SWITCH 6 PUERTOS DE 10 GB  DE FIBRA OPTICA (DE ACUERDO A ESPECIFICACIÓN TECNICA 21.3.7, PLANO DE VOZ Y DATOS )</t>
  </si>
  <si>
    <t>21.3.8</t>
  </si>
  <si>
    <t xml:space="preserve">SWITCH CORE 24 PUERTOS 10/100/1000 + 4 PUERTOS (10/100/1000 O SFP) LAYER 2 48 PUERTOS SFP+, 4 QSPF+, FUENTE DE POTENCIA AC DE 350W REDUNDANTE Y CABLES. (DE ACUERDO A ESPECIFICACIÓN TECNICA 21.3.8, PLANO DE VOZ Y DATOS ) DE LA FAMILIA 8208 JUNIPER </t>
  </si>
  <si>
    <t>21.3.9</t>
  </si>
  <si>
    <t>SWITCHES DE ACCESO DE 48 PUERTOS CON 4 PUERTOS DE FIBRA DE 10 GBPS PARA UTILIZAR COMO UPLINKS A LOS SWITCHES DE CORE PUERTOS 10/100/1000  LAYER 2 (DE ACUERDO A ESPECIFICACIÓN TECNICA 21.3.9, PLANO DE VOZ Y DATOS ) DE LA FAMILIA 8208 JUNIPER 2500</t>
  </si>
  <si>
    <t>21.3.10</t>
  </si>
  <si>
    <t>SWITCH DE ACCESO PARA SEGURIDAD ELECTRONICA DE 24 PUERTOS POWER OVER ETHERNET –POE- CON 370W DE POTENCIA DE 4 PUERTOS DE FIBRA DE 10 GBPS PARA UTILIZAR COMO UPLINKS A LOS SWITCHES DE CORE LAYER 3ETHERNET  (DE ACUERDO A ESPECIFICACIÓN TECNICA 21.3.10, PLANO DE VOZ Y DATOS ) DE LA FAMILIA 4200 JUNIPER</t>
  </si>
  <si>
    <t>21.3.11</t>
  </si>
  <si>
    <t>ACCESS POINT GESTIONADOS DE MANERA CENTRALIZADA INCLUYENDO FUNCIONALIDADES DE ACTUALIZACIÓN DE CONFIGURACIONES Y SOFTWARE, CON CAPACIDAD DE CAMBIAR SU SISTEMA OPERATIVO PARA OPERAR COMO AUTÓNOMOS, CON ANTENAS INTERNAS OMNIDIRECCIONALES QUE MANEJEN BANDAS DE 2.4 GHZ Y 5 GHZ, CON RANGO DE COBERTURA AJUSTABLE COBERTURA EN TODA LA EDIFICACIÓN Y 25 METROS DEL EDIFICIO (DE ACUERDO A ESPECIFICACIÓN TECNICA 21.3.11, PLANO DE VOZ Y DATOS )</t>
  </si>
  <si>
    <t>21.3.12</t>
  </si>
  <si>
    <t>CAJA DE PASO 60X60 CM TIPO INTEMPERIE. INCLUYE TUBERÍA Y CANALIZACIÓN (DE ACUERDO A ESPECIFICACIÓN TECNICA 21.3.12, PLANO DE VOZ Y DATOS )</t>
  </si>
  <si>
    <t>21.3.13</t>
  </si>
  <si>
    <t>BANDEJA FIBRA ÓPTICA X 6 HILOS- INCLUYE  ELEMENTOS DE FIJACIÓN (DE ACUERDO A ESPECIFICACIÓN TECNICA 21.3.13, PLANO DE VOZ Y DATOS )</t>
  </si>
  <si>
    <t>21.3.14</t>
  </si>
  <si>
    <t>PATCH PANEL ANGULADO X 24 CAT 6A - INCLUYE ELEMENTOS DE FIJACIÓN (DE ACUERDO A ESPECIFICACIÓN TECNICA 21.3.14, PLANO DE VOZ Y DATOS )</t>
  </si>
  <si>
    <t>21.3.15</t>
  </si>
  <si>
    <t>PATCH CORD 2m CAT 6A FTP (DE ACUERDO A ESPECIFICACIÓN TECNICA 21.3.15, PLANO DE VOZ Y DATOS )</t>
  </si>
  <si>
    <t>21.3.16</t>
  </si>
  <si>
    <t>CABLE DE FIBRA ÓPTICA 12 HILOS MULTIMODO MO4 (DE ACUERDO A ESPECIFICACIÓN TECNICA 21.3.16, PLANO DE VOZ Y DATOS )</t>
  </si>
  <si>
    <t>21.3.17</t>
  </si>
  <si>
    <t>ORGANIZADOR DE CABLE VERTICAL - INCLUYE ELEMENTOS DE FIJACIÓN (DE ACUERDO A ESPECIFICACIÓN TECNICA 21.3.17, PLANO DE VOZ Y DATOS )</t>
  </si>
  <si>
    <t>21.3.18</t>
  </si>
  <si>
    <t>PATCH CORD FIBRA ÓPTICA - 2M (DE ACUERDO A ESPECIFICACIÓN TECNICA 21.3.18, PLANO DE VOZ Y DATOS )</t>
  </si>
  <si>
    <t>21.3.19</t>
  </si>
  <si>
    <t>CONECTORES DE FIBRA ÓPTICA  LC DE 10 GB (DE ACUERDO A ESPECIFICACIÓN TECNICA 21.3.19, PLANO DE VOZ Y DATOS )</t>
  </si>
  <si>
    <t>21.3.20</t>
  </si>
  <si>
    <t>SISTEMA PUESTA A TIERRA CENTRO DE DATOS SEGÚN NORMA  ANSI/J-STD-607, INCLUYE BARRAJE DE COBRE CON PERFORACIONES ROSCADAS DE  TIERRA CABLE AWG 3/0 CON CANALIZACIÓN EN TUBERIA DE 3/4" (DE ACUERDO A ESPECIFICACIÓN TECNICA 21.3.20, PLANO DE VOZ Y DATOS )</t>
  </si>
  <si>
    <t>21.3.21</t>
  </si>
  <si>
    <t xml:space="preserve">CERTIFICACIÓN DE PUNTOS LÓGICOS DE TODA LA EDIFICACIÓN  </t>
  </si>
  <si>
    <t>SUBESTACIÓN ELECTRICA</t>
  </si>
  <si>
    <t>22.1.1</t>
  </si>
  <si>
    <t>SUMINISTRO, TRANSPORTE E INSTALACIÓN DE CELDA TRIPLEX CON FUSIBLE HH DE 40 A CTS 507.   (DE ACUERDO A ESPECIFICACIÓN TECNICA 22.1.1, PLANO SERIE 3 Y VERIFICAR LA CTS O ET QUE APLIQUE)</t>
  </si>
  <si>
    <t>EQUIPOS DE TRANSFORMACION Y SUMINISTRO DE ENERGIA</t>
  </si>
  <si>
    <t>22.2.1</t>
  </si>
  <si>
    <t>SUMINISTRO, TRANSPORTE E INSTALACION DE CELDA PARA TRANSFORMADOR TIPO SECO CLASE F 400KVA 13,2 KV/208V. INCLUYE TRANSFORMADOR (DE ACUERDO A ESPECIFICACIÓN TECNICA 22.2.1, PLANO SERIE 3, UNIFILAR Y VERIFICAR LA CTS O ET QUE APLIQUE)</t>
  </si>
  <si>
    <t>TABLEROS GENERALES DE ACOMETIDAS EN BT, TRANSFERENCIAS Y CAJAS TIPO EXTERIOR AUTOSOPORTADAS</t>
  </si>
  <si>
    <t>22.3.1</t>
  </si>
  <si>
    <t>SUMINISTRO, TRANSPORTE E INSTALACION DE TABLERO GENERAL NORMAL. AUTOSOPORTADO CON ESPACIO PARA 7 ACOMETIDAS PARACIALES. BARRA 25MMX3MM I:496 A. INCLUYE INTERRUPTORES, INCLUYE DPS CLASE 1   (DE ACUERDO A ESPECIFICACIÓN TECNICA 22.3.1, PLANO TABLEROS Y CUADRO DE CARGAS )</t>
  </si>
  <si>
    <t>22.3.2</t>
  </si>
  <si>
    <t>SUMINISTRO, TRANSPORTE E INSTALACIÓN DE TABLERO GENERAL EQUIPOS 440V  AUTOSOPORTADO CON ESPACIO PARA 4 ACOMETIDAS PARCIALES BARRA 40X5MM. I:792A. INCLUYE INTERRUPTORES(DE ACUERDO A ESPECIFICACIÓN TECNICA 22.3.2, PLANO TABLEROS Y CUADRO DE CARGAS)</t>
  </si>
  <si>
    <t>22.3.3</t>
  </si>
  <si>
    <t>SUMINISTRO, TRANSPORTE E INSTALACIÓN DE TABLERO GENERAL EQUIPOS AUTOSOPORTADO CON ESPACIO PARA 6 ACOMETIDAS PARCIALES BARRA 50X5MM. I:950A. INCLUYE INTERRUPTORES(DE ACUERDO A ESPECIFICACIÓN TECNICA 22.3.3, PLANO TABLEROS Y CUADRO DE CARGAS )</t>
  </si>
  <si>
    <t>22.3.4</t>
  </si>
  <si>
    <t>SUMINISTRO, TRANSPORTE E INSTALACION DE TABLERO GENERAL ACOMETIDAS. AUTOSOPORTADO CON ESPACIO PARA 4 ACOMETIDAS PARACIALES. BARRA 60MMX10MM I:1584 A. INCLUYE INTERRUPTORES, INCLUYE DPS CLASE 1  (DE ACUERDO A ESPECIFICACIÓN TECNICA 22.3.4, PLANO TABLEROS Y CUADRO DE CARGAS)</t>
  </si>
  <si>
    <t>22.3.5</t>
  </si>
  <si>
    <t xml:space="preserve">SUMINISTRO, TRANSPORTE E INSTALACIÓN DE TABLERO  DE TRANSFERENCIA CON INTERRUPTORES MOTORIZADOS  DE 1250 AMP CON ESPACIO  BARRA  DE FASE 60X10MM, BARRA NEUTRO 80X10MM Y TIERRA 40X5MM . (DE ACUERDO A ESPECIFICACIÓN TECNICA 22.3.5, PLANO TABLEROS Y CUADRO DE CARGAS ) </t>
  </si>
  <si>
    <t>ACOMETIDAS EN MT</t>
  </si>
  <si>
    <t>22.4.1</t>
  </si>
  <si>
    <t>SUMINISTRO, TRANSPORTE E INSTALACION DE ACOMETIDA EN MEDIA TENSION 3X2/0 CU XLPE 15 KV (DE ACUERDO A ESPECIFICACIÓN TECNICA 22.4.1, PLANO UNIFILAR Y CUADRO DE CARGAS)</t>
  </si>
  <si>
    <t>CAJAS DE INSPECCION Y CANALIZACION</t>
  </si>
  <si>
    <t>22.5.1</t>
  </si>
  <si>
    <t xml:space="preserve">CAMARA DE INSPECCION NORMA CS 276 CODENSA PARA MT (DE ACUERDO A ESPECIFICACIÓN TECNICA 22.5.1, PLANO TABLEROS Y CUADRO DE CARGAS ) </t>
  </si>
  <si>
    <t>22.5.2</t>
  </si>
  <si>
    <t xml:space="preserve">CANALIZACION 4ⱷ6" EN TUBERIA ELECTRICA PLEGABLE NO METALICA. DUCTO CORRUGADO TIPO TDP (DE ACUERDO A ESPECIFICACIÓN TECNICA 22.5.2, PLANO TABLEROS Y CUADRO DE CARGAS ) </t>
  </si>
  <si>
    <t>UNIONES, TERMINALES PREMOLDEADOS, DPS, PUERTAS</t>
  </si>
  <si>
    <t>22.7.1</t>
  </si>
  <si>
    <t xml:space="preserve">SUMINISTRO, TRANSPORTE E INSTALACION DE TERMINALES PREMOLDEADOS DE MT TIPO INTERIOR 15 KV  (DE ACUERDO A ESPECIFICACIÓN TECNICA 22.7.1, PLANO TABLEROS Y CUADRO DE CARGAS ) </t>
  </si>
  <si>
    <t>Juego</t>
  </si>
  <si>
    <t>22.7.2</t>
  </si>
  <si>
    <t xml:space="preserve">SUMINISTRO, TRANSPORTE E INSTALACION DE DESCARGADORES DE SOBRETENSION OXIDO METALICO 15 KV 10 KA (DE ACUERDO A ESPECIFICACIÓN TECNICA 22.7.2, PLANO TABLEROS Y CUADRO DE CARGAS ) </t>
  </si>
  <si>
    <t>22.7.3</t>
  </si>
  <si>
    <t xml:space="preserve">SUMINISTRO, TRANSPORTE E INSTALACION DE PUERTA EN CELOSIA DOBLE HOJA. 2 METROS (DE ACUERDO A ESPECIFICACIÓN TECNICA 22.7.3, PLANO SERIE 3 Y CUADRO DE CARGAS ) </t>
  </si>
  <si>
    <t>22.7.4</t>
  </si>
  <si>
    <t>SUMINISTRO, TRANSPORTE E INSTALACION DE TERMINALES TIPO VALVULA 200A-15KV</t>
  </si>
  <si>
    <t>CERTIFICACIONES</t>
  </si>
  <si>
    <t>22.8.1</t>
  </si>
  <si>
    <t xml:space="preserve">CERTIFICACION RETIE DEL PROYECTO. INCLUYE TODAS LAS EDIFICACIONES (DE ACUERDO A ARTICULO 10 DEL REITE ) </t>
  </si>
  <si>
    <t>22.8.2</t>
  </si>
  <si>
    <t xml:space="preserve">CERTIFICACION RETILAP DEL PROYECTO.  (DE ACUERDO A ARTICULO 4 DEL RETILAP ) </t>
  </si>
  <si>
    <t>PUESTA A TIERRA DE POTENCIA</t>
  </si>
  <si>
    <t>22.9.1</t>
  </si>
  <si>
    <t>SUMINISTRO, TRANSPORTE E INSTALACION DE PUESTA A TIERRA DE POTENCIA CON 9 ELECTRODOS TIPO VARILLA 5/8"X2,4M. INCLUYE CABLE 2/0 CU DESNUDO, SOLDADURA EXOTERMICA Y SUELO ARTIFICIAL</t>
  </si>
  <si>
    <t>22.9.2</t>
  </si>
  <si>
    <t>CAJA DE INSPECCION DE 0,3X0,3M PARA PUESTA A TIERRA  (DE ACUERDO A ESPECIFICACIÓN TECNICA 22.9.2 Y PLANO SEREI 3, Y MEMORIAS DE CALCULO)</t>
  </si>
  <si>
    <t>GRUPO ELECTROGENO</t>
  </si>
  <si>
    <t>22.10.1</t>
  </si>
  <si>
    <t>SUMINISTRO, TRANSPORTE E INSTALACION DE PLANTA ELÉCTRICA DE 400 KVA EFECTIVOS EN CAJICA CUNDINAMARCA INCLUYE CABINA DE INSONORIZACIÓN Y TANQUE DE GASOLINA (DE ACUERDO A ESPECIFICACIÓN TECNICA 20.10.1 Y PLANO SEREI 3, Y MEMORIAS DE CALCULO)</t>
  </si>
  <si>
    <t>OTRAS OBRAS</t>
  </si>
  <si>
    <t>22.11.1</t>
  </si>
  <si>
    <t>SUMINISTRO, TRANSPORTE E INSTALACION DE DAMPER DE VENTILACIÓN DE 60X60 cm PARA CUARTO DE SUBESTACIÓN Y PLANTA ELÉCTRICA</t>
  </si>
  <si>
    <t>22.11.2</t>
  </si>
  <si>
    <t xml:space="preserve">CÁRCAMO EN CONCRETO  f'c = 28 MPa (Incluye formaleta, no esta incluido el refuerzo).                   </t>
  </si>
  <si>
    <t>22.11.3</t>
  </si>
  <si>
    <t>22.11.4</t>
  </si>
  <si>
    <t>REJILLAS CARCAMOS EN ANGULO Y PLATINAS DE ACERO DE 3/16" DE ESPESOR. H=0.05 m A= 0.15m A 0.35m.</t>
  </si>
  <si>
    <t>AIRE COMPRIMIDO</t>
  </si>
  <si>
    <t>COMPRESOR, SECADOR Y TANQUE</t>
  </si>
  <si>
    <t>23.1.1</t>
  </si>
  <si>
    <t>COMPRESOR DE 30 HP CON FRECUENCIA VARIABLE. INCLUYE INTERCONEXIÓN CON TANQUE PULMÓN SECADOR. CAUDAL MÁXIMO HASTA 140 SCFM Y PRESIÓN MÁXIMA DE 120 PSI</t>
  </si>
  <si>
    <t>23.1.2</t>
  </si>
  <si>
    <t xml:space="preserve">SECADOR DE AIRE CON REFRIGERANTE ECOLÓGICO PARA CAUDAL DE 120 CFM Y PRESIÓN DE TRABAJO DE 120 PSI. INCLUYE INTERCONEXIÓN CON TANQUE PULMÓN SECADOR. </t>
  </si>
  <si>
    <t>23.1.3</t>
  </si>
  <si>
    <t>TANQUE PULMÓN VERTICAL DE 130 GALONES DE ALMACENAMIENTO DE AIRE CON VÁLVULA DE DRENAJE AUTOMÁTICO. INCLUYE JUEGO DE ACCESORIOS (JUNTAS, MANÓMETRO, VÁLVULA CHEQUE, VÁLVULA DE SALIDA Y DE SEGURIDAD). DEBE SOPORTAR UNA PRESIÓN DE 160 PSIG. INTERCONEXIÓN CON COMPRESOR Y SECADOR.</t>
  </si>
  <si>
    <t>SISTEMA DE FILTRACIÓN</t>
  </si>
  <si>
    <t>23.2.1</t>
  </si>
  <si>
    <t>SEPARADOR DE AGUA CON PURGA AUTOMÁTICA DE CONDENSADOS PARA 140 CFM CON CONEXIÓN NPT DE 1 1/4" O SUPERIOR. PRESIÓN MÁXIMA DE TRABAJO 250 PSI</t>
  </si>
  <si>
    <t>23.2.2</t>
  </si>
  <si>
    <t>SEPARADOR ACEITE-AGUA PARA SISTEMA DE TRATAMIENTO DE CONDENSADOS. INCLUYE CONEXIÓN CON RED DE TUBERÍA DEL DESAGÜE DE LOS EQUIPOS</t>
  </si>
  <si>
    <t>23.2.3</t>
  </si>
  <si>
    <t xml:space="preserve">FILTRO COALESCENTE PARA PARA 140 CFM CON CONEXIÓN NPT DE 1 1/4" O SUPERIOR. PRESIÓN MÁXIMA DE TRABAJO 250 PSI,  PARA REMOCIÓN DE ACEITE DE 1 MICRA, CON DESAGÜE AUTOMÁTICO.  </t>
  </si>
  <si>
    <t>23.2.4</t>
  </si>
  <si>
    <t>FILTRO COALESCENTE PARA 140 CFM CON CONEXIÓN NPT DE 1 1/4" O SUPERIOR. PRESIÓN MÁXIMA DE TRABAJO 250 PSI, REMOCIÓN DE ACEITE DE 0,01 MICRAS, CON DESAGÜE AUTOMÁTICO. CONTENIDO DE ACEITE DE 0.01 PPM W/W</t>
  </si>
  <si>
    <t>23.2.5</t>
  </si>
  <si>
    <t>FILTRO COALESCENTE PARA 140 CFM  CON CONEXIÓN NPT DE 1 1/4" O SUPERIOR. PRESIÓN MÁXIMA DE TRABAJO 250 PSI, REMOCIÓN DE ACEITE DE DE 0,01 MICRAS, CON DESAGÜE AUTOMÁTICO. CONTENIDO DE ACEITE DE 0.001 PPM W/W</t>
  </si>
  <si>
    <t>23.2.6</t>
  </si>
  <si>
    <t>FILTRO DE CARBÓN PARA 140 CFM DE 0,01 MICRAS ABSORBENTE DE ACEITE CON CONEXIÓN NPT DE 1 1/4" O SUPERIOR. PRESIÓN MÁXIMA DE TRABAJO 250 PSI. CONTENIDO DE VAPOR DE ACEITE DE 0.003 PPM W/W.</t>
  </si>
  <si>
    <t>23.2.7</t>
  </si>
  <si>
    <t>TRAMPA DE CONDENSADO AUTOMÁTICO DE FINAL DE RED DE 1/2" NPT MARCA NORGREN, FESTO O SIMILAR</t>
  </si>
  <si>
    <t>23.2.8</t>
  </si>
  <si>
    <t>FILTRO REGULADOR CON MANÓMETRO MARCA FESTO O REFERENCIA SIMILAR CON CONEXIÓN NPT DE 1/4"</t>
  </si>
  <si>
    <t xml:space="preserve">TUBOS DE ALUMINIO CON RECUBRIMIENTO EN POLIÉSTER AZUL </t>
  </si>
  <si>
    <t>23.3.1</t>
  </si>
  <si>
    <t xml:space="preserve">TUBO DE ALUMINIO CON RECUBRIMIENTO EN POLIÉSTER AZUL DIÁMETRO 40 MM </t>
  </si>
  <si>
    <t>23.3.2</t>
  </si>
  <si>
    <t xml:space="preserve">TUBO DE ALUMINIO CON RECUBRIMIENTO EN POLIÉSTER AZUL DIÁMETRO 25 MM </t>
  </si>
  <si>
    <t>23.3.3</t>
  </si>
  <si>
    <t xml:space="preserve">TUBO DE ALUMINIO CON RECUBRIMIENTO EN POLIÉSTER AZUL DIÁMETRO16,5 - 20 MM  </t>
  </si>
  <si>
    <t>ACCESORIOS PARA RED DE AIRE COMPRIMIDO</t>
  </si>
  <si>
    <t>23.4.1</t>
  </si>
  <si>
    <t>CODO 90° RECTO PARA TUBERÍA DE ALUMINIO DIÁMETRO 40MM</t>
  </si>
  <si>
    <t>23.4.2</t>
  </si>
  <si>
    <t>CODO 90° RECTO PARA TUBERÍA DE ALUMINIO DIÁMETRO 25MM</t>
  </si>
  <si>
    <t>23.4.3</t>
  </si>
  <si>
    <t>CODO 90° RECTO PARA TUBERÍA DE ALUMINIO DIÁMETRO 16,5 - 20 MM</t>
  </si>
  <si>
    <t>23.4.4</t>
  </si>
  <si>
    <t>SEMICODO  PARA TUBERÍA DE ALUMINIO DIÁMETRO 25 MM</t>
  </si>
  <si>
    <t>23.4.5</t>
  </si>
  <si>
    <t>TEE SIMÉTRICA PARA TUBERÍA DE ALUMINIO DIÁMETRO 40MM</t>
  </si>
  <si>
    <t>23.4.6</t>
  </si>
  <si>
    <t>TEE SIMÉTRICA PARA TUBERÍA DE ALUMINIO DIÁMETRO 25MM</t>
  </si>
  <si>
    <t>23.4.7</t>
  </si>
  <si>
    <t>TEE SIMÉTRICA PARA TUBERÍA DE ALUMINIO DIÁMETRO 16,5 - 20 MM</t>
  </si>
  <si>
    <t>23.4.8</t>
  </si>
  <si>
    <t>REDUCCIÓN EN LÍNEA 40MM X  25 MM</t>
  </si>
  <si>
    <t>23.4.9</t>
  </si>
  <si>
    <t>REDUCCIÓN EN LÍNEA 25MM X 16,5 MM</t>
  </si>
  <si>
    <t>23.4.10</t>
  </si>
  <si>
    <t>UNIÓN CON CONECTORES PARA TUBERÍA DE ALUMINIO DIÁMETRO 40MM</t>
  </si>
  <si>
    <t>23.4.11</t>
  </si>
  <si>
    <t>UNIÓN CON CONECTORES PARA TUBERÍA DE ALUMINIO DIÁMETRO 25MM</t>
  </si>
  <si>
    <t>23.4.12</t>
  </si>
  <si>
    <t>UNIÓN CON CONECTORES PARA TUBERÍA DE ALUMINIO DIÁMETRO 16,5MM</t>
  </si>
  <si>
    <t>23.4.13</t>
  </si>
  <si>
    <t>ACOPLE DE ENTRADA RECTO PARA TUBO DE ALUMINIO DIÁMETRO 16,5 MM CON ROSCA NPT DE 1/4"</t>
  </si>
  <si>
    <t>23.4.14</t>
  </si>
  <si>
    <t>ADAPTADOR MACHO DE 40 MM CON ROSCA NPT DE 1 1/4"</t>
  </si>
  <si>
    <t>23.4.15</t>
  </si>
  <si>
    <t>ADAPTADOR MACHO DE 16,5 MM CON ROSCA NPT DE 1/2"</t>
  </si>
  <si>
    <t>23.4.16</t>
  </si>
  <si>
    <t>BRIDA DE DERIVACIÓN DE INSTALACIÓN RÁPIDA DE 40MM X 16,5 MM</t>
  </si>
  <si>
    <t>23.4.17</t>
  </si>
  <si>
    <t>BRIDA DE DERIVACIÓN DE INSTALACIÓN RÁPIDA DE 25MM X 16,5 MM</t>
  </si>
  <si>
    <t>23.4.18</t>
  </si>
  <si>
    <t>VÁLVULA DE BOLA MANUAL CON CONECTORES PARA TUBERÍA DE ALUMINIO DIÁMETRO 16,5 - 20 MM</t>
  </si>
  <si>
    <t>23.4.19</t>
  </si>
  <si>
    <t>VÁLVULA DE BOLA MANUAL CON CONECTORES PARA TUBERÍA DE ALUMINIO DIÁMETRO 25 MM</t>
  </si>
  <si>
    <t>23.4.20</t>
  </si>
  <si>
    <t>VÁLVULA DE BOLA MANUAL  CUATRO TORNILLOS INOXIDABLE DE 1/4" NPT MARCA GENEBRE O SIMILAR PARA PUNTOS FINALES</t>
  </si>
  <si>
    <t>23.4.21</t>
  </si>
  <si>
    <t>VÁLVULA DE BOLA MANUAL CUATRO TORNILLOS INOXIDABLE DE 1 1/4" MARCA GENEBRE O SIMILAR PARA CONEXIONES ENTRE LOS EQUIPOS.</t>
  </si>
  <si>
    <t>23.4.22</t>
  </si>
  <si>
    <t>INTERCONEXIÓN DE COMPRESOR DE 30 HP, SECADOR REFRIGERATIVO Y TANQUE PULMÓN POR MEDIO DE TUBERÍA INOXIDABLE DE 1 1/4" SCH 40 CON SUS RESPECTIVOS ACCESORIOS</t>
  </si>
  <si>
    <t>TABLERO ELÉCTRICO</t>
  </si>
  <si>
    <t>23.5.1</t>
  </si>
  <si>
    <t>TABLERO ELÉCTRICO DE FUERZA PARA COMPRESOR, EQUIPOS AUXILIARES Y ACCESORIOS</t>
  </si>
  <si>
    <t>MANTENIMIENTO EXTENDIDO</t>
  </si>
  <si>
    <t>23.6.1</t>
  </si>
  <si>
    <t>INCLUIR Y SUMINISTRAR UN PLAN DE SERVICIO DE MANTENIMIENTO PREVENTIVO DE LOS COMPRESORES Y EQUIPOS COMPLEMENTARIOS POR DOS AÑOS CON PERIODICIDAD TRIMESTRAL O CANTIDAD DE HORAS TRABAJADAS</t>
  </si>
  <si>
    <t>23.7.1</t>
  </si>
  <si>
    <t>TUBERIA ACERO RANURADO SCH 40  DE 1/2" PARA LA CONDUCCIÓN DE FLUIDOS POCO CORROSIVOS (ACEITE), PRESIÓN DE PRUEBA 393 bar. (INCLUYE SUMINISTRO E INSTALACIÓN DE TUBERÍA Y ACCESORIOS).</t>
  </si>
  <si>
    <t xml:space="preserve">VENTILACIÓN MECÁNICA </t>
  </si>
  <si>
    <t>UNIDADES DE VENTILACIÓN</t>
  </si>
  <si>
    <t>24.1.1</t>
  </si>
  <si>
    <t>UNIDAD VENTILADORA DE SUMINISTRO UVS-01 DE 1400 CFM Y 1,4" CDA, 208V / 3FASES / 60 HZ. 0.75 HP. ZONA CENTRÍFUGA</t>
  </si>
  <si>
    <t>24.1.2</t>
  </si>
  <si>
    <t>UNIDAD VENTILADORA DE EXTRACCIÓN UVE-01 DE 2000 CFM Y 1,1" CDA, 208V / 3FASES / 60 HZ. 1 HP. ZONA CENTRÍFUGA Y CUARTO TÉCNICO</t>
  </si>
  <si>
    <t>24.1.3</t>
  </si>
  <si>
    <t xml:space="preserve">UNIDAD VENTILADORA DE SUMINISTRO UVS-02 DE 1300 CFM Y 1,5" CDA, 208V / 3FASES / 60 HZ. 0,75 HP. ZONA LABORATORIO </t>
  </si>
  <si>
    <t>24.1.4</t>
  </si>
  <si>
    <t>VENTILADOR DE EXTRACCIÓN UVE-02 DE 2500 CFM Y 3" CDA, 208V / 3FASES / 60 HZ. 3 HP. ZONA  LABORATORIO</t>
  </si>
  <si>
    <t>24.1.5</t>
  </si>
  <si>
    <t>UNIDAD VENTILADORA DE SUMINISTRO UVS-03 DE 780 CFM Y 1,4" CDA, 208V / 3FASES / 60 HZ. 0,75 HP. ZONA CUARTO ELÉCTRICO Y UPS</t>
  </si>
  <si>
    <t>24.1.6</t>
  </si>
  <si>
    <t>UNIDAD VENTILADORA DE EXTRACCIÓN UVE-03 DE 900 CFM Y 0,7" CDA, 208V / 3FASES / 60 HZ. 0,5 HP. ZONA CUARTO ELÉCTRICO Y UPS</t>
  </si>
  <si>
    <t>24.1.7</t>
  </si>
  <si>
    <t xml:space="preserve">VENTILADOR AXIAL DE PARED CON CAUDAL 550 CFM Y 0,2" CDA, 110V / 1 FASE / 60 HZ. ZONA TRANSFORMADOR Y PLANTA ELÉCTRICA. </t>
  </si>
  <si>
    <t>CONDUCTOS EN LÁMINA GALVANIZADA</t>
  </si>
  <si>
    <t>24.2.1</t>
  </si>
  <si>
    <t>CONDUCTOS EN LÁMINA DE ACERO GALVANIZADO CALIBRE 24, UNIÓN TDC, INCLUYE UNIONES, REFUERZOS Y SOPORTES</t>
  </si>
  <si>
    <t>m2</t>
  </si>
  <si>
    <t>24.2.2</t>
  </si>
  <si>
    <t>CONDUCTOS EN LÁMINA DE ACERO GALVANIZADO CALIBRE 22, UNIÓN TDC, INCLUYE UNIONES, REFUERZOS Y SOPORTES</t>
  </si>
  <si>
    <t>24.2.3</t>
  </si>
  <si>
    <t>CAMPANA DE EXTRACCIÓN 2500 CFM EN ACERO INOXIDABLE AISI 304 CALIBRE 16, INCLUYE PREFILTROS LAVABLES CON MARCO METÁLICO DEL 30% DE EFICIENCIA</t>
  </si>
  <si>
    <t>DIFUSORES Y REJILLAS</t>
  </si>
  <si>
    <t>24.3.1</t>
  </si>
  <si>
    <t>DIFUSORES DE SUMINISTRO, CUATRO VÍAS CON DÁMPER Y ALETAS OPUESTAS, ELEMENTO CENTRAL REMOVIBLE 9" X 9"</t>
  </si>
  <si>
    <t>24.3.2</t>
  </si>
  <si>
    <t>DIFUSORES DE SUMINISTRO, CUATRO VÍAS CON DÁMPER Y ALETAS OPUESTAS, ELEMENTO CENTRAL REMOVIBLE 12" X 9"</t>
  </si>
  <si>
    <t>24.3.3</t>
  </si>
  <si>
    <t>DIFUSORES DE SUMINISTRO, CUATRO VÍAS CON DÁMPER Y ALETAS OPUESTAS, ELEMENTO CENTRAL REMOVIBLE 15" X 15"</t>
  </si>
  <si>
    <t>24.3.4</t>
  </si>
  <si>
    <t>REJILLA DE SUMINISTRO, DOBLE ALETA CON DÁMPER ALETAS OPUESTAS 28" X 16"</t>
  </si>
  <si>
    <t>24.3.5</t>
  </si>
  <si>
    <t>REJILLAS DE EXTRACCIÓN TIPO CUBOS, CON DÁMPER ALETAS OPUESTAS 8"X8"</t>
  </si>
  <si>
    <t>24.3.6</t>
  </si>
  <si>
    <t>REJILLAS DE EXTRACCIÓN TIPO CUBOS, CON DÁMPER ALETAS OPUESTAS 10"X8"</t>
  </si>
  <si>
    <t>24.3.7</t>
  </si>
  <si>
    <t>REJILLAS DE EXTRACCIÓN TIPO CUBOS, CON DÁMPER ALETAS OPUESTAS 12"X10"</t>
  </si>
  <si>
    <t>24.3.8</t>
  </si>
  <si>
    <t>REJILLAS DE EXTRACCIÓN TIPO CUBOS, CON DÁMPER ALETAS OPUESTAS 30"X16"</t>
  </si>
  <si>
    <t>24.4.1</t>
  </si>
  <si>
    <t>TABLERO ELÉCTRICO DE FUERZA PARA UNIDADES DE VENTILACIÓN DE CENTRÍFUGA. TODOS LOS INTERRUPTORES, BREAKERS Y DEMÁS EN MARCA TELEMECHANIQUE O SIEMENS</t>
  </si>
  <si>
    <t>24.4.2</t>
  </si>
  <si>
    <t>TABLERO ELÉCTRICO DE FUERZA PARA UNIDADES DE VENTILACIÓN DE ZONA DE LABORATORIO DE PAVIMENTOS. TODOS LOS INTERRUPTORES, BREAKERS Y DEMÁS EN MARCA TELEMECHANIQUE O SIEMENS</t>
  </si>
  <si>
    <t>24.4.3</t>
  </si>
  <si>
    <t>TABLERO ELÉCTRICO DE FUERZA PARA UNIDADES DE VENTILACIÓN DE ZONA DE CUARTO ELÉCTRICO Y UPS. TODOS LOS INTERRUPTORES, BREAKERS Y DEMÁS EN MARCA TELEMECHANIQUE O SIEMENS</t>
  </si>
  <si>
    <t>PUESTA EN MARCHA</t>
  </si>
  <si>
    <t>24.5.1</t>
  </si>
  <si>
    <t>PUESTA EN MARCHA Y BALANCEO DEL SISTEMA</t>
  </si>
  <si>
    <t>24.6.1</t>
  </si>
  <si>
    <t>INCLUIR Y SUMINISTRAR UN PLAN DE SERVICIO DE MANTENIMIENTO PREVENTIVO DE LOS VENTILADORES CON CAMBIO DE FILTROS Y EQUIPOS COMPLEMENTARIOS POR DOS AÑOS CON PERIODICIDAD CUATRIMESTRAL</t>
  </si>
  <si>
    <t xml:space="preserve">OBRAS EXTERIORES                                                                                                   </t>
  </si>
  <si>
    <t>25.1</t>
  </si>
  <si>
    <t>25.1.1</t>
  </si>
  <si>
    <t xml:space="preserve">PLAQUETAS PREFABRICADAS EN CONCRETO DE 0,40 X 0,40 DE COLORES.                                        </t>
  </si>
  <si>
    <t>25.1.2</t>
  </si>
  <si>
    <t>ADOQUÍN CERÁMICO TONO NATURAL DE 0,20 X 0,10 m</t>
  </si>
  <si>
    <t>25.1.6</t>
  </si>
  <si>
    <t xml:space="preserve">BORDILLO PREFABRICADO EN CONCRETO TIPO A-81 15 X 35 (CARTILLA MOBILIARIO URBANO IDU)                     </t>
  </si>
  <si>
    <t>25.1.7</t>
  </si>
  <si>
    <t xml:space="preserve">JUNTAS DE CONFINAMIENTO EN CONCRETO FUNDIDO EN OBRA DE f'c=17,0 Mpa DE 0,10 X 0,15 m                                            </t>
  </si>
  <si>
    <t>25.1.9</t>
  </si>
  <si>
    <t>CÁRCAMO PREFABRICADO EN CONCRETO A LA VISTA f'c=21 MPa 0,20 x 0,30 m. INCLUYE REJILLA EN CONCRETO</t>
  </si>
  <si>
    <t>25.1.10</t>
  </si>
  <si>
    <t>ANDÉN PERIMETRAL EN CONCRETO, A=1.00 m, E=0.10 m EN CONCRETO DE 21 Mpa, INCLUYE DILATACIONES</t>
  </si>
  <si>
    <t>25.2</t>
  </si>
  <si>
    <t>JARDINERÍA Y PAISAJISMO.</t>
  </si>
  <si>
    <t>25.2.1</t>
  </si>
  <si>
    <t>JARDIN EXTERIOR SEGÚN DISEÑO DE URBANISMO</t>
  </si>
  <si>
    <t>TOTAL CAPÍTULO 25</t>
  </si>
  <si>
    <t>COSTO DIRECTO</t>
  </si>
  <si>
    <t>ADMINISTRACIÓN</t>
  </si>
  <si>
    <t>IMPREVISTOS</t>
  </si>
  <si>
    <t>UTILIDAD</t>
  </si>
  <si>
    <t>SUBTOTAL</t>
  </si>
  <si>
    <t>IVA (16% X UTILIDAD)</t>
  </si>
  <si>
    <t>CAPÍTULO</t>
  </si>
  <si>
    <t>RESUMEN POR CAPÍTULOS</t>
  </si>
  <si>
    <t>TOTAL CAPITULO</t>
  </si>
  <si>
    <t>MOBILIARIO</t>
  </si>
  <si>
    <t>SALA DE CONTROL CENTRÍFUGA</t>
  </si>
  <si>
    <t>26.1.1</t>
  </si>
  <si>
    <t xml:space="preserve">ESCRITORIO DE ATENCION EN L conformado por superficie principal de 130cm x 75 cm y retorno de 90cm x 60cm. Superficies a 73cm de altura en tablex de 30mm enchapada en formica de alta presión color wengue. Canto  plano en PVC adherido a la superficie con pegante termoplástico, estructura en tubo redondo y  faldón en lamina cold rolled con recubrimiento en pintura industrial de aplicación electrostatica color a eleccion. Sistema de nivelación. Incluye cajonera metálica bajo escritorio 2x1 con dos cajones superiores y cajon bajo para carpetas colgantes tamaño oficio. </t>
  </si>
  <si>
    <t>und</t>
  </si>
  <si>
    <t>26.1.2</t>
  </si>
  <si>
    <t xml:space="preserve">PUESTO DE TRABAJO  conformado por superficie principal de 120cm x 60 cm. Superficie a 73cm de altura en tablex de 30mm enchapada en formica de alta presión color wengue. Canto  plano en PVC adherido a la superficie con pegante termoplástico, estructura en tubo redondo y  faldón en lamina cold rolled con recubrimiento en pintura industrial de aplicación electrostatica color a eleccion. Sistema de nivelación. Incluye cajonera metálica bajo escritorio 2x1 con dos cajones superiores y cajon bajo para carpetas colgantes tamaño oficio. </t>
  </si>
  <si>
    <t>26.1.3</t>
  </si>
  <si>
    <t xml:space="preserve">SILLA GIRATORIA de altura ajustable con espaldar de marco en polipropileno forrado malla antitranspirante de alta resistencia y asiento en polipropileno tapizadas en plus color a eleccion,  con deslizadores en polipropileno, con rodachines de 5 patas. Brazos ajustables. Espaldar con curva lumbar. </t>
  </si>
  <si>
    <t>26.1.4</t>
  </si>
  <si>
    <t xml:space="preserve">SILLA INTERLOCUTOR con espaldar y asiento en polipropileno tapizadas en plus color a eleccion, con estructura oval pintura electrostática con delizadores en polipropileno. </t>
  </si>
  <si>
    <t>26.1.5</t>
  </si>
  <si>
    <t xml:space="preserve">ARMARIO de 180 cm de altura. frente: 92 cm, fondo: 43 cm, altura base: 9 cm incluida. elaborado: lamina cr c22, entrepaños: 4 entrepaños graduables sistema de uña
capacidad peso: aproximado 40 kg por entrepaño, cerradura: manija cerradura tipo armario, pintura electrostática </t>
  </si>
  <si>
    <t>26.1.6</t>
  </si>
  <si>
    <t xml:space="preserve">PAPELERA de 10lt en  lamina cr c22, pintura electrostática </t>
  </si>
  <si>
    <t>26.1.7</t>
  </si>
  <si>
    <t>Pantalla de LED 60 pulgadas resolucion UHD con mínimo, 2 puertos HDMI, dos puertos USB, Puerto LAN para conexión a internet. Inluye soporte para fijar en pared</t>
  </si>
  <si>
    <t>CUARTO DE ALMACENAMIENTO</t>
  </si>
  <si>
    <t>26.2.1</t>
  </si>
  <si>
    <t>ARCHIVO RODANTE conformado por módulos de acción mecánica, 2.05 m de altura, 1.89m de frente.  Dos módulos fíjos de 0.40m de fondo y dos módulos rodantes de 0.55m de fondo, elaborados en ángulo estructural de 1 1/2" x 3/16" y tapas en acero cold rolled calibre 20. Acabado en pintura electrostática. Modulos rodantes desplazables por medio de un sistema de tracción conformado por ejes en acero cold rolled de 578" de dureza 1020, relación de cadena y piñones de 10 a 20 dientes y ruedas de tracción en acero cold rolled dureza 1020 maquinadas de 3" con rodamiento sellados 6202 montados en chumaceras de hierro. Manijas en acero cold rolled de 5/8"  y de 1/2" escualizable y pintada en pintura electrostática. Rieles en ángulo estructural de 3/16" x 1", tendidos a los largo del mueble. Estantería compuesta por parales en lamina cold rolled calibre 16, troquelados con uñas para graduar altura de bandejas.  Bandejas de 90cm de frente fabricadas en lámina  cold rolled calibre 20 con dobleces a 2cm. Parales y bandejas pintados en pintura liquida horneable forman en conjunto el cuerpo  que hace parte integral del módulo. Cada módulo está conformado por dos cuerpos de 7 bandejas cada uno y refrozado con tensores en cruz, elaborados en platinas de hierro de 1/2" x 3/16" y asegurados mediante tornillos y tuercas. Puerta de 0.65m de ancho en  acero cold rolled calibre 20.</t>
  </si>
  <si>
    <t>ÁREA DE PREPARACIÓN DE MODELOS</t>
  </si>
  <si>
    <t>26.3.1</t>
  </si>
  <si>
    <t xml:space="preserve">SILLA DE LABORATORIO: Impermeable y fácil lavado. Asiento y espaldar acolchados. Aro apoyapie en polipropileno. Altura ajustable con elevación neumática alta. Base en nylon 5 aspas y deslizador. Asiento y espaldar en Poliuretano, Piel integral color negro, Bastidor interno metálico recubierto con espuma de poliuretano piel integral alta densidad.
</t>
  </si>
  <si>
    <t>26.3.2</t>
  </si>
  <si>
    <t>TABLERO para marcador borrable  elaborado en formica adherida a tablex de 9mm. formica blanca en cuadrícula de 5x5 con marco en aluminio de medida 180cm de ancho  x 120cm de altura. Con soporte metalico en tubo cuadrado de 2" y cuatro rodachinas. Acabado en pintura electrostática.</t>
  </si>
  <si>
    <t>26.3.3</t>
  </si>
  <si>
    <t>26.3.4</t>
  </si>
  <si>
    <t xml:space="preserve">PUNTO ECOLÓGICO de 35 lt por 3 canecas. Estructura metálica y tres canecas de 35 lt marcadas y en colores  de acuerdo a la norma
</t>
  </si>
  <si>
    <t>LABORATORIOS</t>
  </si>
  <si>
    <t>26.4.1</t>
  </si>
  <si>
    <t>26.4.2</t>
  </si>
  <si>
    <t>26.4.3</t>
  </si>
  <si>
    <t>LOCKERS DE DOS (2)  CUERPOS CON SEIS (6) CASILLEROS: Medidas aproximadas de cada casillero: 60 cm de alto X 30 cm de frente x 30 cm de fondo, para un total de area de 0,60 de frente X 2,00 de alto, construido en su totalidad en lamina importada cold rolled cl.22, puertas de ala, terminado en pintura electroestatica al horno, con cerrradura de clave, tipo dial y reseteo de combinación de hasta 1.000 posibilidades, grado de seguridad 3, elaborada en acero sólido, manija metálica, ceolosía de ventilación</t>
  </si>
  <si>
    <t>26.4.4</t>
  </si>
  <si>
    <t>PISTA DE FATIGA</t>
  </si>
  <si>
    <t>26.5.1</t>
  </si>
  <si>
    <t>26.5.2</t>
  </si>
  <si>
    <t>PUNTO ECOLÓGICO de 35 lt por 3 canecas. Estructura metálica y tres canecas de 35 lt marcadas y en colores  de acuerdo a la norma</t>
  </si>
  <si>
    <t>26.5.3</t>
  </si>
  <si>
    <t xml:space="preserve">ARMARIO de 180 cm de altura. , frente: 92 cm, fondo: 43 cm, altura base: 9 cm incluida. elaborado: lamina cr c22, entrepaños: 4 entrepaños graduables sistema de uña
capacidad peso: aproximado 40 kg por entrepaño, cerradura: manija cerradura tipo armario, pintura electrostática </t>
  </si>
  <si>
    <t>26.5.4</t>
  </si>
  <si>
    <t>Video Beam. 4200 lúmenes en Blanco, 4200 lúmenes en Color, Resolución WXGA, Inalábrico. Incluye soporte e instalación</t>
  </si>
  <si>
    <t>SALA DE CONTROL PISTA FATIGA</t>
  </si>
  <si>
    <t>26.6.1</t>
  </si>
  <si>
    <t>26.6.2</t>
  </si>
  <si>
    <t xml:space="preserve">SILLA de altura ajustable con espaldar de marco en polipropileno forrado malla antitranspirante de alta resistencia y asiento en polipropileno tapizadas en plus color a eleccion, con estructura oval pintura electrostática, con deslizadores en polipropileno, con rodachines de 5 patas. Brazos ajustables. Espaldar con curva lumbar. </t>
  </si>
  <si>
    <t>26.6.3</t>
  </si>
  <si>
    <t>SILLA INTERLOCUTOR con espaldar malla y asiento en polipropileno tapizadas en plus color a eleccion, con estructura oval pintura electrostática con delizadores en polipropileno.  Según   descripcion en especificacion tecnica</t>
  </si>
  <si>
    <t>26.6.4</t>
  </si>
  <si>
    <t>26.6.5</t>
  </si>
  <si>
    <t>26.6.6</t>
  </si>
  <si>
    <t>ÁREA CAFETERÍA</t>
  </si>
  <si>
    <t>26.7.1</t>
  </si>
  <si>
    <t>SOFA DOS PUESTOS  espuma de poliuretano de alta densidad inyectada, tapizada en textil tipo Glock según  descripcion en especificacion tecnica</t>
  </si>
  <si>
    <t>26.7.2</t>
  </si>
  <si>
    <t>26.7.3</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</si>
  <si>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3m. Ancho: 1.2m</t>
  </si>
  <si>
    <t>26.7.4</t>
  </si>
  <si>
    <t xml:space="preserve">MESA DE CENTRO base y superficie fabricadas en MDF, con patas tubulares en acero cold rolled calibre 18, pintura electrostática (70-90 micras) enchapado en chapilla de madera natural acabado con laca catalizada. Dimensiones  0.60x0.65x0.45m de alto de 30mm de espesor  según  descripcion en especificacion tecnica
</t>
  </si>
  <si>
    <t>SALA DE REUNIONES</t>
  </si>
  <si>
    <t>26.8.1</t>
  </si>
  <si>
    <t>MESA MODULAR
-Dimensiones: 0.6m de ancho x 0.80m de largo  y 0.73 m de alto
-Estructura: base metálica y piezas de unión en cold rolled tubular, incluye platinas para unión bajo superficies contiguas para armar tándem de 2 y más puestos.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-Según detalle y   descripcion en especificacion técnica</t>
  </si>
  <si>
    <t>26.8.2</t>
  </si>
  <si>
    <t>26.8.3</t>
  </si>
  <si>
    <t>ESCRITORIO PROFESOR 
- Dimensiones: 0.6x1.40 y 0.73m de alto con capacidad para 1 persona.
-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falda bajo superficie en aglomerado enchapada en laminado plástico de 15mm de espesor, 0.20m de alto 1.40 de ancho, módulo de servicio bajo frente laminado.
- Incluye gromets de servicio en completo funcionamiento de acuerdo a detalle
Según detalle y descripción en especificación técnicas</t>
  </si>
  <si>
    <t>26.8.4</t>
  </si>
  <si>
    <t>26.8.5</t>
  </si>
  <si>
    <t>26.8.6</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</si>
  <si>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2m. Ancho: 1.2m</t>
  </si>
  <si>
    <t>ÁREA DE ANÁLISIS DE PAVIMENTOS</t>
  </si>
  <si>
    <t>26.9.1</t>
  </si>
  <si>
    <t>26.9.2</t>
  </si>
  <si>
    <t>26.9.3</t>
  </si>
  <si>
    <t>26.9.4</t>
  </si>
  <si>
    <t>ALMACENAMIENTO conformado por un mueble metalico con un entrepaño fijo y puertas de ala con su respectiva chapa de seguridad, todo en lamina cold rolled con recubrimiento en pintura industrial de aplicación electrostatica color a eleccion. Medidas: Ancho: 0.90 m. Profundidad: 0.45 m. Altura 0.73m</t>
  </si>
  <si>
    <t>26.9.5</t>
  </si>
  <si>
    <t>26.9.6</t>
  </si>
  <si>
    <t>26.9.7</t>
  </si>
  <si>
    <t xml:space="preserve">BIBLIOTECA EMPOTRADA Profundidad: 0.45 m. Altura 2.05m. Ancho 1.4m. Elaborado en tablex 18  mm. todas las superficies y cantos en Melaminico color wenge. Fondo en madeflex color wenge. 4 entrepaños internos regulables en altura con espacios espacio libre entre estantes: 37cm. apróx. Un entrepaño fijo a 0.73m de altura. Puertas batiente en la parte inferior de 0.73 m de altura con bisagras de tipo auto retén, tiradores metálicos y cerradura. </t>
  </si>
  <si>
    <t>26.9.8</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</si>
  <si>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2m. Ancho: 1.80m</t>
  </si>
  <si>
    <t>26.10</t>
  </si>
  <si>
    <t>ÁREA DE ANÁLISIS DE GEOTECNIA</t>
  </si>
  <si>
    <t>26.10.1</t>
  </si>
  <si>
    <t>26.10.2</t>
  </si>
  <si>
    <t>26.10.3</t>
  </si>
  <si>
    <t>26.10.4</t>
  </si>
  <si>
    <t>26.10.5</t>
  </si>
  <si>
    <t>26.10.6</t>
  </si>
  <si>
    <t>26.10.7</t>
  </si>
  <si>
    <t xml:space="preserve">BIBLIOTECA EMPOTRADA Profundidad: 0.45 m. Altura 2.05m. Ancho 0.55m. Elaborado en tablex 18  mm. todas las superficies y cantos en Melaminico color wenge. Fondo en madeflex color wenge. 4 entrepaños internos regulables en altura con espacios espacio libre entre estantes: 37cm. apróx. Un entrepaño fijo a 0.73m de altura. Puertas batiente en la parte inferior de 0.73 m de altura con bisagras de tipo auto retén, tiradores metálicos y cerradura. </t>
  </si>
  <si>
    <t>26.10.8</t>
  </si>
  <si>
    <t>SALA ASISTENTES Y ESTUDIANTES</t>
  </si>
  <si>
    <t>26.11.1</t>
  </si>
  <si>
    <t>26.11.2</t>
  </si>
  <si>
    <t>26.11.3</t>
  </si>
  <si>
    <t>CORTINA ENRROLLABLE EN 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3m. Ancho: 1.20m</t>
  </si>
  <si>
    <t>26.11.4</t>
  </si>
  <si>
    <t>26.11.5</t>
  </si>
  <si>
    <t>26.11.6</t>
  </si>
  <si>
    <t xml:space="preserve">Divisiones rectas long 1.5,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
</t>
  </si>
  <si>
    <t>SUBTOTAL MOBILIARIO</t>
  </si>
  <si>
    <t>IVA MOBILIARIO</t>
  </si>
  <si>
    <t>COSTO TOTAL MOBILIARIO</t>
  </si>
  <si>
    <t>COSTO TOTAL OBRA</t>
  </si>
  <si>
    <t>TOTAL INCLUIDOS COSTOS DIRECTOS, INDIRECTOS Y  MOBILIARIO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</si>
</sst>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CAPÍTULO &quot;0"/>
    <numFmt numFmtId="165" formatCode="&quot;$&quot;\ #,##0"/>
    <numFmt numFmtId="166" formatCode="&quot;$&quot;\ #,##0.00"/>
    <numFmt numFmtId="167" formatCode="&quot;$&quot;\ #,##0.000"/>
    <numFmt numFmtId="168" formatCode="_(* #,##0.000_);_(* \(#,##0.000\);_(* &quot;-&quot;??_);_(@_)"/>
    <numFmt numFmtId="169" formatCode="0.0"/>
    <numFmt numFmtId="170" formatCode="General\ "/>
    <numFmt numFmtId="171" formatCode="#"/>
    <numFmt numFmtId="172" formatCode="0.000"/>
    <numFmt numFmtId="173" formatCode="_-* #,##0.00_-;\-* #,##0.00_-;_-* &quot;-&quot;??_-;_-@_-"/>
    <numFmt numFmtId="174" formatCode="_(&quot;$&quot;\ * #,##0_);_(&quot;$&quot;\ * \(#,##0\);_(&quot;$&quot;\ * &quot;-&quot;??_);_(@_)"/>
    <numFmt numFmtId="175" formatCode="&quot;$&quot;#,##0.00"/>
    <numFmt numFmtId="176" formatCode="_-&quot;$&quot;* #,##0.00_-;\-&quot;$&quot;* #,##0.00_-;_-&quot;$&quot;* &quot;-&quot;??_-;_-@_-"/>
    <numFmt numFmtId="177" formatCode="_-* #,##0_-;\-* #,##0_-;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sz val="12"/>
      <name val="Calibri"/>
      <family val="2"/>
      <scheme val="minor"/>
    </font>
    <font>
      <sz val="10"/>
      <name val="Calibri"/>
      <family val="2"/>
      <scheme val="minor"/>
    </font>
    <font>
      <sz val="10"/>
      <color theme="1"/>
      <name val="Calibri"/>
      <family val="2"/>
      <scheme val="minor"/>
    </font>
    <font>
      <vertAlign val="superscript"/>
      <sz val="12"/>
      <name val="Calibri"/>
      <family val="2"/>
      <scheme val="minor"/>
    </font>
    <font>
      <sz val="10"/>
      <name val="Arial"/>
      <family val="2"/>
    </font>
    <font>
      <b/>
      <sz val="12"/>
      <name val="Calibri"/>
      <family val="2"/>
      <scheme val="minor"/>
    </font>
    <font>
      <b/>
      <sz val="11"/>
      <name val="Calibri"/>
      <family val="2"/>
      <scheme val="minor"/>
    </font>
    <font>
      <b/>
      <sz val="10"/>
      <name val="Calibri"/>
      <family val="2"/>
      <scheme val="minor"/>
    </font>
    <font>
      <sz val="11"/>
      <name val="Calibri"/>
      <family val="2"/>
      <scheme val="minor"/>
    </font>
    <font>
      <vertAlign val="superscript"/>
      <sz val="10"/>
      <color theme="1"/>
      <name val="Calibri"/>
      <family val="2"/>
      <scheme val="minor"/>
    </font>
    <font>
      <vertAlign val="superscript"/>
      <sz val="10"/>
      <name val="Calibri"/>
      <family val="2"/>
      <scheme val="minor"/>
    </font>
    <font>
      <sz val="10"/>
      <color rgb="FFFF0000"/>
      <name val="Calibri"/>
      <family val="2"/>
      <scheme val="minor"/>
    </font>
    <font>
      <sz val="10"/>
      <color indexed="8"/>
      <name val="Calibri"/>
      <family val="2"/>
      <scheme val="minor"/>
    </font>
    <font>
      <sz val="11"/>
      <color rgb="FF0070C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17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cellStyleXfs>
  <cellXfs count="205">
    <xf numFmtId="0" fontId="0" fillId="0" borderId="0" xfId="0"/>
    <xf numFmtId="0" fontId="0" fillId="0" borderId="0" xfId="0" applyFill="1"/>
    <xf numFmtId="0" fontId="0" fillId="0" borderId="0" xfId="0" applyBorder="1"/>
    <xf numFmtId="0" fontId="0" fillId="0" borderId="0" xfId="0" applyBorder="1" applyAlignment="1">
      <alignment horizontal="center" vertical="center"/>
    </xf>
    <xf numFmtId="0" fontId="6"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5" fillId="0" borderId="0" xfId="3" applyNumberFormat="1" applyFont="1" applyFill="1" applyBorder="1" applyAlignment="1" applyProtection="1">
      <alignment horizontal="center" vertical="center" wrapText="1"/>
    </xf>
    <xf numFmtId="14" fontId="5" fillId="0" borderId="0" xfId="3" applyNumberFormat="1" applyFont="1" applyFill="1" applyBorder="1" applyAlignment="1" applyProtection="1">
      <alignment horizontal="center" vertical="center" wrapText="1"/>
    </xf>
    <xf numFmtId="14" fontId="5" fillId="0" borderId="0" xfId="3" applyNumberFormat="1" applyFont="1" applyFill="1" applyBorder="1" applyAlignment="1" applyProtection="1">
      <alignment horizontal="left" vertical="center" wrapText="1"/>
    </xf>
    <xf numFmtId="0" fontId="10" fillId="0" borderId="0" xfId="3" applyNumberFormat="1" applyFont="1" applyFill="1" applyBorder="1" applyAlignment="1" applyProtection="1">
      <alignment horizontal="center" vertical="center" wrapText="1"/>
    </xf>
    <xf numFmtId="14" fontId="10" fillId="0" borderId="0" xfId="3" applyNumberFormat="1" applyFont="1" applyFill="1" applyBorder="1" applyAlignment="1" applyProtection="1">
      <alignment horizontal="center" vertical="center" wrapText="1"/>
    </xf>
    <xf numFmtId="14" fontId="10" fillId="0" borderId="0" xfId="3"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7" fillId="0" borderId="0" xfId="0" applyFont="1" applyBorder="1" applyAlignment="1">
      <alignment horizontal="center" vertical="center"/>
    </xf>
    <xf numFmtId="2" fontId="0" fillId="0" borderId="0" xfId="0" applyNumberFormat="1" applyBorder="1" applyAlignment="1">
      <alignment horizont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164" fontId="11" fillId="2" borderId="2" xfId="0" applyNumberFormat="1" applyFont="1" applyFill="1" applyBorder="1" applyAlignment="1">
      <alignment horizontal="center"/>
    </xf>
    <xf numFmtId="0" fontId="11" fillId="2" borderId="3" xfId="0" applyFont="1" applyFill="1" applyBorder="1" applyAlignment="1">
      <alignment horizontal="justify" vertical="center"/>
    </xf>
    <xf numFmtId="0" fontId="12" fillId="2" borderId="3" xfId="0" applyFont="1" applyFill="1" applyBorder="1" applyAlignment="1">
      <alignment horizontal="center" vertical="center"/>
    </xf>
    <xf numFmtId="2" fontId="12" fillId="2" borderId="3"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1" fillId="0" borderId="3" xfId="0" applyNumberFormat="1" applyFont="1" applyBorder="1" applyAlignment="1">
      <alignment horizontal="center" vertical="center"/>
    </xf>
    <xf numFmtId="0" fontId="11" fillId="0" borderId="3" xfId="0" applyFont="1" applyFill="1" applyBorder="1" applyAlignment="1">
      <alignment horizontal="justify"/>
    </xf>
    <xf numFmtId="0" fontId="7" fillId="0" borderId="3" xfId="0" applyFont="1" applyBorder="1" applyAlignment="1">
      <alignment horizontal="center" vertical="center"/>
    </xf>
    <xf numFmtId="2"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vertical="center" wrapText="1"/>
    </xf>
    <xf numFmtId="0" fontId="13" fillId="0" borderId="1" xfId="0" applyNumberFormat="1" applyFont="1" applyFill="1" applyBorder="1" applyAlignment="1">
      <alignment horizontal="center" vertical="center"/>
    </xf>
    <xf numFmtId="0" fontId="6" fillId="0" borderId="1" xfId="0" applyFont="1" applyFill="1" applyBorder="1" applyAlignment="1">
      <alignment horizontal="justify" vertical="center"/>
    </xf>
    <xf numFmtId="0" fontId="7" fillId="0" borderId="1" xfId="0" applyFont="1" applyFill="1" applyBorder="1" applyAlignment="1">
      <alignment horizontal="center" vertical="center"/>
    </xf>
    <xf numFmtId="2"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0" xfId="0" applyNumberFormat="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xf numFmtId="0" fontId="11"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13"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165" fontId="12" fillId="0" borderId="1" xfId="0" applyNumberFormat="1" applyFont="1" applyFill="1" applyBorder="1" applyAlignment="1">
      <alignment vertical="center" wrapText="1"/>
    </xf>
    <xf numFmtId="165" fontId="12" fillId="0" borderId="0" xfId="0" applyNumberFormat="1" applyFont="1" applyFill="1" applyBorder="1" applyAlignment="1">
      <alignment vertical="center" wrapText="1"/>
    </xf>
    <xf numFmtId="0" fontId="13" fillId="0" borderId="5" xfId="0" applyNumberFormat="1" applyFont="1" applyBorder="1" applyAlignment="1">
      <alignment horizontal="center" vertical="center"/>
    </xf>
    <xf numFmtId="0" fontId="6" fillId="0" borderId="5" xfId="0" applyFont="1" applyFill="1" applyBorder="1" applyAlignment="1">
      <alignment horizontal="justify" vertical="center"/>
    </xf>
    <xf numFmtId="0" fontId="7" fillId="0" borderId="5" xfId="0" applyFont="1" applyBorder="1" applyAlignment="1">
      <alignment horizontal="center" vertical="center"/>
    </xf>
    <xf numFmtId="2" fontId="6" fillId="0" borderId="5" xfId="0" applyNumberFormat="1" applyFont="1" applyFill="1" applyBorder="1" applyAlignment="1">
      <alignment horizontal="center" vertical="center" wrapText="1"/>
    </xf>
    <xf numFmtId="165" fontId="12" fillId="0" borderId="3" xfId="0" applyNumberFormat="1" applyFont="1" applyFill="1" applyBorder="1" applyAlignment="1">
      <alignment vertical="center" wrapText="1"/>
    </xf>
    <xf numFmtId="0" fontId="11" fillId="0" borderId="3" xfId="0" applyFont="1" applyFill="1" applyBorder="1" applyAlignment="1">
      <alignment horizontal="justify" vertical="center"/>
    </xf>
    <xf numFmtId="167" fontId="6" fillId="0" borderId="0" xfId="0" applyNumberFormat="1" applyFont="1" applyFill="1" applyBorder="1" applyAlignment="1">
      <alignment vertical="center" wrapText="1"/>
    </xf>
    <xf numFmtId="0" fontId="13"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3"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3" fillId="0" borderId="3" xfId="0" applyFont="1" applyFill="1" applyBorder="1" applyAlignment="1">
      <alignment horizontal="center" vertical="center"/>
    </xf>
    <xf numFmtId="168" fontId="6" fillId="0" borderId="0" xfId="1"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3" fillId="0" borderId="3" xfId="0" applyFont="1" applyBorder="1" applyAlignment="1">
      <alignment horizontal="center" vertical="center"/>
    </xf>
    <xf numFmtId="166" fontId="6" fillId="0" borderId="0" xfId="0" applyNumberFormat="1" applyFont="1" applyFill="1" applyBorder="1" applyAlignment="1">
      <alignment vertical="center" wrapText="1"/>
    </xf>
    <xf numFmtId="43" fontId="6" fillId="0" borderId="0" xfId="1"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4" borderId="1"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165" fontId="6" fillId="4" borderId="1" xfId="0" applyNumberFormat="1" applyFont="1" applyFill="1" applyBorder="1" applyAlignment="1">
      <alignment vertical="center" wrapText="1"/>
    </xf>
    <xf numFmtId="165" fontId="6" fillId="3" borderId="0" xfId="0" applyNumberFormat="1" applyFont="1" applyFill="1" applyBorder="1" applyAlignment="1">
      <alignment vertical="center" wrapText="1"/>
    </xf>
    <xf numFmtId="0" fontId="0" fillId="3" borderId="0" xfId="0" applyFill="1"/>
    <xf numFmtId="0" fontId="0" fillId="3" borderId="0" xfId="0" applyFill="1" applyBorder="1" applyAlignment="1">
      <alignment horizontal="center" vertical="center"/>
    </xf>
    <xf numFmtId="0" fontId="0" fillId="3" borderId="0" xfId="0" applyFill="1" applyBorder="1"/>
    <xf numFmtId="165" fontId="6" fillId="4" borderId="1" xfId="0" applyNumberFormat="1" applyFont="1" applyFill="1" applyBorder="1" applyAlignment="1">
      <alignment horizontal="right" vertical="center" wrapText="1"/>
    </xf>
    <xf numFmtId="0" fontId="6" fillId="0" borderId="3"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9" fillId="0" borderId="0" xfId="0" applyFont="1" applyBorder="1" applyAlignment="1">
      <alignment wrapText="1"/>
    </xf>
    <xf numFmtId="0" fontId="11" fillId="2" borderId="6" xfId="0" applyFont="1" applyFill="1" applyBorder="1" applyAlignment="1">
      <alignment horizontal="justify" vertical="center"/>
    </xf>
    <xf numFmtId="0" fontId="12" fillId="2" borderId="6" xfId="0" applyFont="1" applyFill="1" applyBorder="1" applyAlignment="1">
      <alignment horizontal="center" vertical="center"/>
    </xf>
    <xf numFmtId="2" fontId="12" fillId="2" borderId="6" xfId="0" applyNumberFormat="1" applyFont="1" applyFill="1" applyBorder="1" applyAlignment="1">
      <alignment horizontal="center" vertical="center"/>
    </xf>
    <xf numFmtId="0" fontId="11" fillId="0" borderId="3" xfId="0" applyFont="1" applyFill="1" applyBorder="1" applyAlignment="1">
      <alignment horizontal="justify"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6" fillId="0" borderId="6" xfId="0" applyFont="1" applyFill="1" applyBorder="1" applyAlignment="1">
      <alignment horizontal="justify" vertical="center"/>
    </xf>
    <xf numFmtId="0" fontId="6" fillId="0" borderId="8"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6" xfId="0" applyFont="1" applyFill="1" applyBorder="1" applyAlignment="1">
      <alignment horizontal="left" vertical="center"/>
    </xf>
    <xf numFmtId="0" fontId="6" fillId="0" borderId="3" xfId="0" applyFont="1" applyFill="1" applyBorder="1" applyAlignment="1">
      <alignment horizontal="justify" vertical="center"/>
    </xf>
    <xf numFmtId="0" fontId="6" fillId="0" borderId="7" xfId="0" applyFont="1" applyFill="1" applyBorder="1" applyAlignment="1">
      <alignment horizontal="justify" vertical="center"/>
    </xf>
    <xf numFmtId="0" fontId="6" fillId="0" borderId="9"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3" xfId="0" applyFont="1" applyFill="1" applyBorder="1" applyAlignment="1">
      <alignment horizontal="justify"/>
    </xf>
    <xf numFmtId="165" fontId="16" fillId="0" borderId="0" xfId="0" applyNumberFormat="1" applyFont="1" applyFill="1" applyBorder="1" applyAlignment="1">
      <alignment vertical="center" wrapText="1"/>
    </xf>
    <xf numFmtId="169" fontId="11" fillId="0" borderId="3" xfId="0" applyNumberFormat="1" applyFont="1" applyFill="1" applyBorder="1" applyAlignment="1">
      <alignment horizontal="center" vertical="center"/>
    </xf>
    <xf numFmtId="170" fontId="6" fillId="0" borderId="1" xfId="3" applyNumberFormat="1" applyFont="1" applyFill="1" applyBorder="1" applyAlignment="1">
      <alignment horizontal="justify" vertical="center" wrapText="1"/>
    </xf>
    <xf numFmtId="170" fontId="6" fillId="0" borderId="1" xfId="3" applyNumberFormat="1" applyFont="1" applyFill="1" applyBorder="1" applyAlignment="1">
      <alignment horizontal="justify" vertical="center"/>
    </xf>
    <xf numFmtId="2" fontId="6" fillId="0" borderId="1" xfId="0" applyNumberFormat="1" applyFont="1" applyFill="1" applyBorder="1" applyAlignment="1">
      <alignment horizontal="center" vertical="center"/>
    </xf>
    <xf numFmtId="165" fontId="6" fillId="0" borderId="1" xfId="0" applyNumberFormat="1" applyFont="1" applyFill="1" applyBorder="1" applyAlignment="1">
      <alignment vertical="center"/>
    </xf>
    <xf numFmtId="0" fontId="6" fillId="0" borderId="0" xfId="0" applyFont="1" applyFill="1" applyBorder="1" applyAlignment="1">
      <alignment horizontal="justify" vertical="center" wrapText="1"/>
    </xf>
    <xf numFmtId="0" fontId="3" fillId="0" borderId="1" xfId="0" applyFont="1" applyBorder="1" applyAlignment="1">
      <alignment horizontal="right" vertical="center"/>
    </xf>
    <xf numFmtId="170" fontId="6" fillId="0" borderId="0" xfId="3" applyNumberFormat="1" applyFont="1" applyFill="1" applyBorder="1" applyAlignment="1">
      <alignment horizontal="justify" vertical="center" wrapText="1"/>
    </xf>
    <xf numFmtId="172" fontId="6" fillId="0" borderId="1" xfId="3" applyNumberFormat="1" applyFont="1" applyFill="1" applyBorder="1" applyAlignment="1">
      <alignment horizontal="justify" vertical="center" wrapText="1"/>
    </xf>
    <xf numFmtId="49" fontId="6" fillId="0" borderId="1" xfId="3" applyNumberFormat="1" applyFont="1" applyFill="1" applyBorder="1" applyAlignment="1">
      <alignment horizontal="justify" vertical="center" wrapText="1"/>
    </xf>
    <xf numFmtId="0" fontId="6" fillId="0" borderId="1" xfId="3" applyFont="1" applyFill="1" applyBorder="1" applyAlignment="1">
      <alignment horizontal="justify"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11" fillId="0" borderId="3" xfId="0" applyFont="1" applyFill="1" applyBorder="1" applyAlignment="1">
      <alignment horizontal="left" vertical="center"/>
    </xf>
    <xf numFmtId="2" fontId="6" fillId="0" borderId="1" xfId="3" applyNumberFormat="1" applyFont="1" applyFill="1" applyBorder="1" applyAlignment="1">
      <alignment horizontal="justify" vertical="center" wrapText="1"/>
    </xf>
    <xf numFmtId="0" fontId="3" fillId="0" borderId="1" xfId="0" applyFont="1" applyFill="1" applyBorder="1" applyAlignment="1">
      <alignment horizontal="right" vertical="center"/>
    </xf>
    <xf numFmtId="2" fontId="11" fillId="0" borderId="3"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7" fillId="0" borderId="1" xfId="0" applyFont="1" applyBorder="1" applyAlignment="1">
      <alignment horizontal="center" vertical="center"/>
    </xf>
    <xf numFmtId="173" fontId="12" fillId="2" borderId="6" xfId="4" applyFont="1" applyFill="1" applyBorder="1" applyAlignment="1">
      <alignment horizontal="center" vertical="center"/>
    </xf>
    <xf numFmtId="173" fontId="12" fillId="2" borderId="4" xfId="4" applyFont="1" applyFill="1" applyBorder="1" applyAlignment="1">
      <alignment horizontal="center" vertical="center"/>
    </xf>
    <xf numFmtId="173" fontId="11" fillId="0" borderId="3" xfId="4" applyFont="1" applyFill="1" applyBorder="1" applyAlignment="1">
      <alignment horizontal="center" vertical="center" wrapText="1"/>
    </xf>
    <xf numFmtId="173" fontId="11" fillId="0" borderId="3" xfId="4" applyFont="1" applyFill="1" applyBorder="1" applyAlignment="1">
      <alignment vertical="center" wrapText="1"/>
    </xf>
    <xf numFmtId="173" fontId="6" fillId="0" borderId="1" xfId="4" applyFont="1" applyFill="1" applyBorder="1" applyAlignment="1">
      <alignment horizontal="center" vertical="center" wrapText="1"/>
    </xf>
    <xf numFmtId="173" fontId="6" fillId="0" borderId="1" xfId="4" applyFont="1" applyFill="1" applyBorder="1" applyAlignment="1">
      <alignment vertical="center" wrapText="1"/>
    </xf>
    <xf numFmtId="173" fontId="6" fillId="0" borderId="0" xfId="4" applyFont="1" applyFill="1" applyBorder="1" applyAlignment="1">
      <alignment horizontal="center" vertical="center" wrapText="1"/>
    </xf>
    <xf numFmtId="173" fontId="12" fillId="0" borderId="1" xfId="4" applyFont="1" applyFill="1" applyBorder="1" applyAlignment="1">
      <alignment vertical="center" wrapText="1"/>
    </xf>
    <xf numFmtId="0" fontId="18" fillId="0" borderId="0" xfId="0" applyFont="1" applyBorder="1"/>
    <xf numFmtId="0" fontId="0" fillId="0" borderId="0" xfId="0" applyFill="1" applyBorder="1" applyAlignment="1">
      <alignment horizontal="justify"/>
    </xf>
    <xf numFmtId="164" fontId="11" fillId="0" borderId="0" xfId="0" applyNumberFormat="1" applyFont="1" applyFill="1" applyBorder="1" applyAlignment="1">
      <alignment horizontal="center"/>
    </xf>
    <xf numFmtId="0" fontId="11" fillId="2" borderId="10" xfId="0" applyFont="1" applyFill="1" applyBorder="1" applyAlignment="1">
      <alignment horizontal="justify" vertical="center"/>
    </xf>
    <xf numFmtId="0" fontId="12" fillId="2" borderId="11" xfId="0" applyFont="1" applyFill="1" applyBorder="1" applyAlignment="1">
      <alignment horizontal="center" vertical="center"/>
    </xf>
    <xf numFmtId="2" fontId="12" fillId="2" borderId="11" xfId="0" applyNumberFormat="1" applyFont="1" applyFill="1" applyBorder="1" applyAlignment="1">
      <alignment horizontal="center" vertical="center"/>
    </xf>
    <xf numFmtId="165" fontId="12" fillId="2" borderId="12" xfId="0" applyNumberFormat="1" applyFont="1" applyFill="1" applyBorder="1" applyAlignment="1">
      <alignment horizontal="center" vertical="center"/>
    </xf>
    <xf numFmtId="0" fontId="13" fillId="0" borderId="13" xfId="0" applyFont="1" applyFill="1" applyBorder="1" applyAlignment="1">
      <alignment horizontal="justify"/>
    </xf>
    <xf numFmtId="10" fontId="7" fillId="0" borderId="1" xfId="0" applyNumberFormat="1" applyFont="1" applyBorder="1" applyAlignment="1">
      <alignment horizontal="center" vertical="center"/>
    </xf>
    <xf numFmtId="2" fontId="0" fillId="0" borderId="1" xfId="0" applyNumberFormat="1" applyBorder="1" applyAlignment="1">
      <alignment horizontal="center"/>
    </xf>
    <xf numFmtId="165" fontId="0" fillId="0" borderId="14" xfId="0" applyNumberFormat="1" applyBorder="1" applyAlignment="1">
      <alignment horizontal="center" vertical="center"/>
    </xf>
    <xf numFmtId="0" fontId="11" fillId="2" borderId="13" xfId="0" applyFont="1" applyFill="1" applyBorder="1" applyAlignment="1">
      <alignment horizontal="justify" vertical="center"/>
    </xf>
    <xf numFmtId="0" fontId="12" fillId="2" borderId="1" xfId="0" applyFont="1" applyFill="1" applyBorder="1" applyAlignment="1">
      <alignment horizontal="center" vertical="center"/>
    </xf>
    <xf numFmtId="2" fontId="12" fillId="2" borderId="1" xfId="0" applyNumberFormat="1" applyFont="1" applyFill="1" applyBorder="1" applyAlignment="1">
      <alignment horizontal="center" vertical="center"/>
    </xf>
    <xf numFmtId="165" fontId="12" fillId="2" borderId="14"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0" fontId="18" fillId="0" borderId="0" xfId="0" applyFont="1" applyFill="1" applyBorder="1"/>
    <xf numFmtId="9" fontId="7" fillId="0" borderId="1" xfId="0" applyNumberFormat="1" applyFont="1" applyBorder="1" applyAlignment="1">
      <alignment horizontal="center" vertical="center"/>
    </xf>
    <xf numFmtId="0" fontId="11" fillId="2" borderId="15" xfId="0" applyFont="1" applyFill="1" applyBorder="1" applyAlignment="1">
      <alignment horizontal="justify" vertical="center"/>
    </xf>
    <xf numFmtId="0" fontId="12" fillId="2" borderId="16" xfId="0" applyFont="1" applyFill="1" applyBorder="1" applyAlignment="1">
      <alignment horizontal="center" vertical="center"/>
    </xf>
    <xf numFmtId="2" fontId="12" fillId="2" borderId="16" xfId="0" applyNumberFormat="1" applyFont="1" applyFill="1" applyBorder="1" applyAlignment="1">
      <alignment horizontal="center" vertical="center"/>
    </xf>
    <xf numFmtId="165" fontId="12" fillId="2" borderId="17" xfId="0" applyNumberFormat="1" applyFont="1" applyFill="1" applyBorder="1" applyAlignment="1">
      <alignment horizontal="center" vertical="center"/>
    </xf>
    <xf numFmtId="2" fontId="13" fillId="0" borderId="0" xfId="0" applyNumberFormat="1" applyFont="1" applyBorder="1" applyAlignment="1">
      <alignment horizontal="center" vertical="center"/>
    </xf>
    <xf numFmtId="0" fontId="0" fillId="0" borderId="18" xfId="0" applyFont="1" applyBorder="1" applyAlignment="1">
      <alignment horizontal="left"/>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174" fontId="2" fillId="0" borderId="0" xfId="0" applyNumberFormat="1" applyFont="1" applyBorder="1"/>
    <xf numFmtId="164" fontId="0" fillId="0" borderId="21" xfId="0" applyNumberFormat="1" applyFont="1" applyBorder="1" applyAlignment="1">
      <alignment horizontal="left"/>
    </xf>
    <xf numFmtId="0" fontId="0" fillId="0" borderId="7" xfId="0" applyFont="1" applyBorder="1" applyAlignment="1">
      <alignment horizontal="left" vertical="center"/>
    </xf>
    <xf numFmtId="165" fontId="0" fillId="0" borderId="7" xfId="0" applyNumberFormat="1" applyFill="1" applyBorder="1" applyAlignment="1">
      <alignment horizontal="center" vertical="center"/>
    </xf>
    <xf numFmtId="10" fontId="0" fillId="0" borderId="22" xfId="2" applyNumberFormat="1" applyFont="1" applyFill="1" applyBorder="1" applyAlignment="1">
      <alignment horizontal="center" vertical="center"/>
    </xf>
    <xf numFmtId="175" fontId="0" fillId="0" borderId="0" xfId="0" applyNumberFormat="1" applyBorder="1"/>
    <xf numFmtId="0" fontId="0" fillId="0" borderId="1" xfId="0" applyFont="1" applyBorder="1" applyAlignment="1">
      <alignment horizontal="left" vertical="center"/>
    </xf>
    <xf numFmtId="165" fontId="0" fillId="0" borderId="1" xfId="0" applyNumberFormat="1" applyFill="1" applyBorder="1" applyAlignment="1">
      <alignment horizontal="center" vertical="center"/>
    </xf>
    <xf numFmtId="0" fontId="0" fillId="0" borderId="23" xfId="0" applyFont="1" applyBorder="1" applyAlignment="1">
      <alignment horizontal="left" vertical="center"/>
    </xf>
    <xf numFmtId="165" fontId="0" fillId="0" borderId="23" xfId="0" applyNumberFormat="1" applyFill="1" applyBorder="1" applyAlignment="1">
      <alignment horizontal="center" vertical="center"/>
    </xf>
    <xf numFmtId="10" fontId="0" fillId="0" borderId="24" xfId="2" applyNumberFormat="1" applyFont="1" applyFill="1" applyBorder="1" applyAlignment="1">
      <alignment horizontal="center" vertical="center"/>
    </xf>
    <xf numFmtId="0" fontId="18" fillId="0" borderId="18" xfId="0" applyFont="1" applyBorder="1"/>
    <xf numFmtId="0" fontId="11" fillId="2" borderId="19" xfId="0" applyFont="1" applyFill="1" applyBorder="1" applyAlignment="1">
      <alignment horizontal="center" vertical="center"/>
    </xf>
    <xf numFmtId="165" fontId="12" fillId="2" borderId="19"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0" fontId="18" fillId="0" borderId="0" xfId="0" applyFont="1"/>
    <xf numFmtId="0" fontId="0" fillId="0" borderId="0" xfId="0" applyFont="1" applyBorder="1" applyAlignment="1">
      <alignment horizontal="justify" vertical="center"/>
    </xf>
    <xf numFmtId="43" fontId="12" fillId="2" borderId="3" xfId="5" applyFont="1" applyFill="1" applyBorder="1" applyAlignment="1">
      <alignment horizontal="center" vertical="center"/>
    </xf>
    <xf numFmtId="0" fontId="11" fillId="0" borderId="2" xfId="0" applyFont="1" applyFill="1" applyBorder="1" applyAlignment="1">
      <alignment horizontal="justify" vertical="center"/>
    </xf>
    <xf numFmtId="43" fontId="6" fillId="0" borderId="3" xfId="5" applyFont="1" applyFill="1" applyBorder="1" applyAlignment="1">
      <alignment horizontal="center" vertical="center" wrapText="1"/>
    </xf>
    <xf numFmtId="173" fontId="6" fillId="0" borderId="3" xfId="4" applyFont="1" applyFill="1" applyBorder="1" applyAlignment="1">
      <alignment vertical="center" wrapText="1"/>
    </xf>
    <xf numFmtId="0" fontId="13" fillId="4"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43" fontId="6" fillId="4" borderId="1" xfId="5" applyFont="1" applyFill="1" applyBorder="1" applyAlignment="1">
      <alignment horizontal="center" vertical="center" wrapText="1"/>
    </xf>
    <xf numFmtId="166" fontId="6" fillId="4" borderId="1" xfId="0" applyNumberFormat="1" applyFont="1" applyFill="1" applyBorder="1" applyAlignment="1">
      <alignment vertical="center" wrapText="1"/>
    </xf>
    <xf numFmtId="0" fontId="11" fillId="4" borderId="2" xfId="0" applyNumberFormat="1" applyFont="1" applyFill="1" applyBorder="1" applyAlignment="1">
      <alignment horizontal="center" vertical="center"/>
    </xf>
    <xf numFmtId="49" fontId="11" fillId="0" borderId="3" xfId="0" applyNumberFormat="1" applyFont="1" applyBorder="1" applyAlignment="1">
      <alignment horizontal="center" vertical="center"/>
    </xf>
    <xf numFmtId="43" fontId="6" fillId="0" borderId="1" xfId="5" applyFont="1" applyFill="1" applyBorder="1" applyAlignment="1">
      <alignment horizontal="center" vertical="center" wrapText="1"/>
    </xf>
    <xf numFmtId="176" fontId="12" fillId="0" borderId="1" xfId="6" applyFont="1" applyFill="1" applyBorder="1" applyAlignment="1">
      <alignment vertical="center" wrapText="1"/>
    </xf>
    <xf numFmtId="43" fontId="13" fillId="0" borderId="0" xfId="5" applyFont="1" applyBorder="1" applyAlignment="1">
      <alignment horizontal="center" vertical="center"/>
    </xf>
    <xf numFmtId="0" fontId="13" fillId="0" borderId="25" xfId="0" applyFont="1" applyFill="1" applyBorder="1" applyAlignment="1">
      <alignment horizontal="justify"/>
    </xf>
    <xf numFmtId="9" fontId="7" fillId="0" borderId="26" xfId="0" applyNumberFormat="1" applyFont="1" applyBorder="1" applyAlignment="1">
      <alignment horizontal="center" vertical="center"/>
    </xf>
    <xf numFmtId="43" fontId="0" fillId="0" borderId="26" xfId="5" applyFont="1" applyBorder="1" applyAlignment="1">
      <alignment horizontal="center"/>
    </xf>
    <xf numFmtId="177" fontId="0" fillId="0" borderId="27" xfId="4" applyNumberFormat="1" applyFont="1" applyBorder="1" applyAlignment="1">
      <alignment horizontal="center" vertical="center"/>
    </xf>
    <xf numFmtId="0" fontId="13" fillId="0" borderId="28" xfId="0" applyFont="1" applyFill="1" applyBorder="1" applyAlignment="1">
      <alignment horizontal="justify"/>
    </xf>
    <xf numFmtId="9" fontId="7" fillId="0" borderId="29" xfId="0" applyNumberFormat="1" applyFont="1" applyBorder="1" applyAlignment="1">
      <alignment horizontal="center" vertical="center"/>
    </xf>
    <xf numFmtId="43" fontId="0" fillId="0" borderId="29" xfId="5" applyFont="1" applyBorder="1" applyAlignment="1">
      <alignment horizontal="center"/>
    </xf>
    <xf numFmtId="177" fontId="0" fillId="0" borderId="30" xfId="4" applyNumberFormat="1" applyFont="1" applyBorder="1" applyAlignment="1">
      <alignment horizontal="center" vertical="center"/>
    </xf>
    <xf numFmtId="43" fontId="12" fillId="2" borderId="31" xfId="5" applyFont="1" applyFill="1" applyBorder="1" applyAlignment="1">
      <alignment horizontal="center" vertical="center"/>
    </xf>
    <xf numFmtId="177" fontId="12" fillId="2" borderId="32" xfId="4" applyNumberFormat="1" applyFont="1" applyFill="1" applyBorder="1" applyAlignment="1">
      <alignment horizontal="center" vertical="center"/>
    </xf>
    <xf numFmtId="0" fontId="0" fillId="0" borderId="0" xfId="0" applyFill="1" applyAlignment="1">
      <alignment horizontal="justify"/>
    </xf>
    <xf numFmtId="0" fontId="7" fillId="0" borderId="0" xfId="0" applyFont="1" applyAlignment="1">
      <alignment horizontal="center" vertical="center"/>
    </xf>
    <xf numFmtId="2" fontId="0" fillId="0" borderId="0" xfId="0" applyNumberFormat="1" applyAlignment="1">
      <alignment horizontal="center"/>
    </xf>
    <xf numFmtId="165" fontId="6" fillId="0" borderId="1" xfId="0" applyNumberFormat="1" applyFont="1" applyFill="1" applyBorder="1" applyAlignment="1">
      <alignment horizontal="right" vertical="center" wrapText="1"/>
    </xf>
    <xf numFmtId="171" fontId="17" fillId="0" borderId="1" xfId="3" applyNumberFormat="1" applyFont="1" applyFill="1" applyBorder="1" applyAlignment="1" applyProtection="1">
      <alignment horizontal="justify" vertical="center" wrapText="1"/>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5" fillId="0" borderId="0" xfId="0" applyFont="1" applyAlignment="1">
      <alignment horizont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7">
    <cellStyle name="Millares" xfId="1" builtinId="3"/>
    <cellStyle name="Millares 2" xfId="4"/>
    <cellStyle name="Millares 2 5" xfId="5"/>
    <cellStyle name="Moneda 2" xfId="6"/>
    <cellStyle name="Normal" xfId="0" builtinId="0"/>
    <cellStyle name="Normal 2 2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0</xdr:row>
          <xdr:rowOff>57150</xdr:rowOff>
        </xdr:from>
        <xdr:to>
          <xdr:col>8</xdr:col>
          <xdr:colOff>9525</xdr:colOff>
          <xdr:row>2</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D600-000005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REORGANIZAR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19050</xdr:colOff>
          <xdr:row>3</xdr:row>
          <xdr:rowOff>19050</xdr:rowOff>
        </xdr:from>
        <xdr:to>
          <xdr:col>8</xdr:col>
          <xdr:colOff>0</xdr:colOff>
          <xdr:row>4</xdr:row>
          <xdr:rowOff>171450</xdr:rowOff>
        </xdr:to>
        <xdr:sp macro="" textlink="">
          <xdr:nvSpPr>
            <xdr:cNvPr id="1026" name="Button 2" hidden="1">
              <a:extLst>
                <a:ext uri="{63B3BB69-23CF-44E3-9099-C40C66FF867C}">
                  <a14:compatExt spid="_x0000_s1026"/>
                </a:ext>
                <a:ext uri="{FF2B5EF4-FFF2-40B4-BE49-F238E27FC236}">
                  <a16:creationId xmlns:a16="http://schemas.microsoft.com/office/drawing/2014/main" xmlns="" id="{00000000-0008-0000-D600-00000B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CREAR HOJA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xdr:row>
          <xdr:rowOff>0</xdr:rowOff>
        </xdr:from>
        <xdr:to>
          <xdr:col>8</xdr:col>
          <xdr:colOff>0</xdr:colOff>
          <xdr:row>7</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D600-00000D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MOSTRAR HOJAS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ampus%20nueva%20granada\Precontractual\169-Construccion%20-%20Hangar%20de%20Geotecnia\03-%20Presupuesto\2016-12-14%20Presupuesto%20HANGAR%20V13_Electric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YCSERVER\Shared%20Folders\Empresa\PROY%20EN%20CURSO\246-VULN%20Y%20REF%20MINISTERIO%20DE%20SALUD%20-%20MINSALUD\06-REFORZAMIENTO\02-ALTERNATIVA%20SELECCIONADA\ENTREGA%2015-02-2016\03-PRESUPUESTO,%20PROGRAMACION%20Y%20ESPECIFICACIONES\PY-246-%20PRESUPUESTO%20MINSALUD-%20V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3.1"/>
      <sheetName val="1.4.1"/>
      <sheetName val="2.1.1"/>
      <sheetName val="2.1.2"/>
      <sheetName val="2.2.1"/>
      <sheetName val="2.2.2"/>
      <sheetName val="2.2.3"/>
      <sheetName val="2.3.1"/>
      <sheetName val="3.1.1"/>
      <sheetName val="3.1.2"/>
      <sheetName val="3.1.3"/>
      <sheetName val="3.1.4"/>
      <sheetName val="3.2.1"/>
      <sheetName val="3.2.2"/>
      <sheetName val="3.2.3"/>
      <sheetName val="3.2.4"/>
      <sheetName val="3.2.5"/>
      <sheetName val="3.2.6"/>
      <sheetName val="3.2.7"/>
      <sheetName val="3.2.8"/>
      <sheetName val="3.2.9"/>
      <sheetName val="3.2.10"/>
      <sheetName val="3.2.11"/>
      <sheetName val="3.2.12"/>
      <sheetName val="3.2.13"/>
      <sheetName val="4.1.1"/>
      <sheetName val="4.1.2"/>
      <sheetName val="4.2.1"/>
      <sheetName val="4.2.2"/>
      <sheetName val="4.2.3"/>
      <sheetName val="4.3.1"/>
      <sheetName val="4.3.2"/>
      <sheetName val="4.4.1"/>
      <sheetName val="4.4.2"/>
      <sheetName val="4.4.3"/>
      <sheetName val="4.4.4"/>
      <sheetName val="4.4.5"/>
      <sheetName val="4.5.1"/>
      <sheetName val="4.5.2"/>
      <sheetName val="5.1.1"/>
      <sheetName val="5.1.2"/>
      <sheetName val="5.1.3"/>
      <sheetName val="5.1.4"/>
      <sheetName val="5.1.5"/>
      <sheetName val="5.1.6"/>
      <sheetName val="5.1.7"/>
      <sheetName val="5.1.8"/>
      <sheetName val="5.1.9"/>
      <sheetName val="5.1.10"/>
      <sheetName val="5.1.11"/>
      <sheetName val="5.2.1"/>
      <sheetName val="5.2.2"/>
      <sheetName val="5.3.1"/>
      <sheetName val="5.3.2"/>
      <sheetName val="5.3.3"/>
      <sheetName val="5.3.4"/>
      <sheetName val="5.3.5"/>
      <sheetName val="5.3.6"/>
      <sheetName val="5.3.7"/>
      <sheetName val="5.3.8"/>
      <sheetName val="5.3.9"/>
      <sheetName val="5.3.10"/>
      <sheetName val="5.3.11"/>
      <sheetName val="5.3.12"/>
      <sheetName val="5.3.13"/>
      <sheetName val="5.4.1"/>
      <sheetName val="5.4.2"/>
      <sheetName val="5.4.3"/>
      <sheetName val="5.4.4"/>
      <sheetName val="5.5.1"/>
      <sheetName val="5.5.2"/>
      <sheetName val="5.5.3"/>
      <sheetName val="5.5.4"/>
      <sheetName val="6.1.1"/>
      <sheetName val="6.1.2"/>
      <sheetName val="6.1.3"/>
      <sheetName val="6.1.4"/>
      <sheetName val="6.1.5"/>
      <sheetName val="7.1.1"/>
      <sheetName val="7.1.2"/>
      <sheetName val="7.1.3"/>
      <sheetName val="7.1.4"/>
      <sheetName val="7.2.1"/>
      <sheetName val="7.2.2"/>
      <sheetName val="7.2.3"/>
      <sheetName val="7.2.4"/>
      <sheetName val="7.3.1"/>
      <sheetName val="8.1.1"/>
      <sheetName val="8.1.2"/>
      <sheetName val="8.1.3"/>
      <sheetName val="8.2.1"/>
      <sheetName val="8.2.2"/>
      <sheetName val="8.2.3"/>
      <sheetName val="8.2.4"/>
      <sheetName val="8.2.5"/>
      <sheetName val="8.2.6"/>
      <sheetName val="8.2.7"/>
      <sheetName val="8.2.8"/>
      <sheetName val="8.2.9"/>
      <sheetName val="8.2.10"/>
      <sheetName val="8.2.11"/>
      <sheetName val="9.1.1"/>
      <sheetName val="9.1.2"/>
      <sheetName val="9.1.3"/>
      <sheetName val="9.1.4"/>
      <sheetName val="10.1.1"/>
      <sheetName val="10.1.2"/>
      <sheetName val="10.1.3"/>
      <sheetName val="10.1.4"/>
      <sheetName val="10.1.5"/>
      <sheetName val="10.1.6"/>
      <sheetName val="11.1.1.1"/>
      <sheetName val="11.1.1.2"/>
      <sheetName val="11.1.2.1"/>
      <sheetName val="11.1.2.2"/>
      <sheetName val="11.1.2.3"/>
      <sheetName val="11.1.2.4"/>
      <sheetName val="11.1.2.5"/>
      <sheetName val="11.1.2.6"/>
      <sheetName val="11.1.2.7"/>
      <sheetName val="11.1.2.8"/>
      <sheetName val="11.1.2.9"/>
      <sheetName val="11.1.2.10"/>
      <sheetName val="11.1.2.11"/>
      <sheetName val="11.1.2.12"/>
      <sheetName val="11.1.2.13"/>
      <sheetName val="11.1.2.14"/>
      <sheetName val="11.1.2.15"/>
      <sheetName val="11.1.2.16"/>
      <sheetName val="11.1.2.17"/>
      <sheetName val="11.1.2.18"/>
      <sheetName val="11.1.2.19"/>
      <sheetName val="11.1.2.20"/>
      <sheetName val="11.1.2.21"/>
      <sheetName val="11.1.2.22"/>
      <sheetName val="11.1.3.1"/>
      <sheetName val="11.1.3.2"/>
      <sheetName val="11.1.3.3"/>
      <sheetName val="11.1.3.4"/>
      <sheetName val="11.1.3.5"/>
      <sheetName val="11.1.3.6"/>
      <sheetName val="11.2.1.1"/>
      <sheetName val="11.2.1.2"/>
      <sheetName val="11.3.1.1"/>
      <sheetName val="11.3.1.2"/>
      <sheetName val="11.3.2.1"/>
      <sheetName val="11.3.2.2"/>
      <sheetName val="11.3.3.1"/>
      <sheetName val="11.4.1.1"/>
      <sheetName val="11.4.1.2"/>
      <sheetName val="11.4.1.3"/>
      <sheetName val="11.4.1.4"/>
      <sheetName val="11.4.1.5"/>
      <sheetName val="11.4.1.6"/>
      <sheetName val="11.4.1.7"/>
      <sheetName val="11.4.1.8"/>
      <sheetName val="11.4.1.9"/>
      <sheetName val="11.4.1.10"/>
      <sheetName val="12.1.1"/>
      <sheetName val="12.1.2"/>
      <sheetName val="12.1.3"/>
      <sheetName val="12.1.4"/>
      <sheetName val="12.1.5"/>
      <sheetName val="12.1.6"/>
      <sheetName val="13.1.1"/>
      <sheetName val="13.1.2"/>
      <sheetName val="13.1.3"/>
      <sheetName val="13.1.4"/>
      <sheetName val="13.1.5"/>
      <sheetName val="13.1.6"/>
      <sheetName val="13.2.1"/>
      <sheetName val="13.2.2"/>
      <sheetName val="13.2.3"/>
      <sheetName val="13.3.1"/>
      <sheetName val="13.3.2"/>
      <sheetName val="13.3.3"/>
      <sheetName val="13.3.4"/>
      <sheetName val="13.4.1"/>
      <sheetName val="13.4.2"/>
      <sheetName val="13.4.3"/>
      <sheetName val="13.4.4"/>
      <sheetName val="13.4.5"/>
      <sheetName val="13.4.6"/>
      <sheetName val="13.4.7"/>
      <sheetName val="13.4.8"/>
      <sheetName val="13.4.9"/>
      <sheetName val="13.4.10"/>
      <sheetName val="14.1.1"/>
      <sheetName val="14.1.2"/>
      <sheetName val="14.1.3"/>
      <sheetName val="14.1.4"/>
      <sheetName val="14.1.5"/>
      <sheetName val="14.1.6"/>
      <sheetName val="14.1.7"/>
      <sheetName val="14.1.8"/>
      <sheetName val="14.2.1"/>
      <sheetName val="14.2.2"/>
      <sheetName val="14.3.1"/>
      <sheetName val="14.3.2"/>
      <sheetName val="14.3.3"/>
      <sheetName val="14.3.4"/>
      <sheetName val="15.1.1"/>
      <sheetName val="15.1.2"/>
      <sheetName val="15.1.3"/>
      <sheetName val="15.2.1"/>
      <sheetName val="16.1.1"/>
      <sheetName val="000"/>
      <sheetName val="DATOS GENERALES"/>
      <sheetName val="EQUIPOS Y HERRAMIENTAS"/>
      <sheetName val="INSUMOS"/>
      <sheetName val="ITEMS ESPECIALES"/>
      <sheetName val="MANO DE OBRA"/>
      <sheetName val="PRESUPUESTO"/>
      <sheetName val="RESUMEN APUS"/>
      <sheetName val="ADMINISTR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ow r="1">
          <cell r="C1" t="str">
            <v>HANGAR CENTRO DE GEOTECNIA Y CIMENTACIONES - UNIVERSIDAD MILITAR NUEVA GRANADA</v>
          </cell>
        </row>
        <row r="3">
          <cell r="I3" t="str">
            <v>EQUIPO</v>
          </cell>
        </row>
        <row r="4">
          <cell r="A4" t="str">
            <v>1/2 Gln</v>
          </cell>
          <cell r="B4" t="str">
            <v>ACABADOS</v>
          </cell>
          <cell r="I4" t="str">
            <v>HERRAMIENTA</v>
          </cell>
        </row>
        <row r="5">
          <cell r="A5" t="str">
            <v>1/4 Gln</v>
          </cell>
          <cell r="B5" t="str">
            <v>ARQUITECTÓNICO</v>
          </cell>
          <cell r="I5" t="str">
            <v>MAQUINARIA</v>
          </cell>
        </row>
        <row r="6">
          <cell r="A6" t="str">
            <v>Día</v>
          </cell>
          <cell r="B6" t="str">
            <v>CANTERA</v>
          </cell>
          <cell r="I6" t="str">
            <v>ENSERES</v>
          </cell>
        </row>
        <row r="7">
          <cell r="A7" t="str">
            <v>Gl</v>
          </cell>
          <cell r="B7" t="str">
            <v>COMUNICACIONES</v>
          </cell>
          <cell r="T7">
            <v>42581</v>
          </cell>
        </row>
        <row r="8">
          <cell r="A8" t="str">
            <v>Gln</v>
          </cell>
          <cell r="B8" t="str">
            <v>ELÉCTRICO</v>
          </cell>
          <cell r="K8" t="str">
            <v>VI. TOLERANCIA</v>
          </cell>
        </row>
        <row r="9">
          <cell r="A9" t="str">
            <v>Hora</v>
          </cell>
          <cell r="B9" t="str">
            <v>ESTRUCTURA</v>
          </cell>
        </row>
        <row r="10">
          <cell r="A10" t="str">
            <v>Kg</v>
          </cell>
          <cell r="B10" t="str">
            <v>GAS</v>
          </cell>
        </row>
        <row r="11">
          <cell r="A11" t="str">
            <v>Lb</v>
          </cell>
          <cell r="B11" t="str">
            <v>GENERAL</v>
          </cell>
        </row>
        <row r="12">
          <cell r="A12" t="str">
            <v>Lt</v>
          </cell>
          <cell r="B12" t="str">
            <v>HIDRÁULICO</v>
          </cell>
        </row>
        <row r="13">
          <cell r="A13" t="str">
            <v>m</v>
          </cell>
          <cell r="B13" t="str">
            <v>PAVIMENTOS</v>
          </cell>
        </row>
        <row r="14">
          <cell r="A14" t="str">
            <v>ml</v>
          </cell>
        </row>
        <row r="15">
          <cell r="A15" t="str">
            <v>m2</v>
          </cell>
        </row>
        <row r="16">
          <cell r="A16" t="str">
            <v>m3</v>
          </cell>
        </row>
        <row r="17">
          <cell r="A17" t="str">
            <v>Mes</v>
          </cell>
        </row>
        <row r="18">
          <cell r="A18" t="str">
            <v>Semana</v>
          </cell>
        </row>
        <row r="19">
          <cell r="A19" t="str">
            <v>Juego</v>
          </cell>
        </row>
        <row r="20">
          <cell r="A20" t="str">
            <v>un</v>
          </cell>
        </row>
        <row r="21">
          <cell r="A21" t="str">
            <v>Viaje</v>
          </cell>
        </row>
        <row r="22">
          <cell r="A22" t="str">
            <v>Bulto</v>
          </cell>
        </row>
      </sheetData>
      <sheetData sheetId="213">
        <row r="6">
          <cell r="C6" t="str">
            <v>ANDAMIO ANGOSTO</v>
          </cell>
        </row>
        <row r="7">
          <cell r="C7" t="str">
            <v>ANDAMIOS CERTIFICADOS</v>
          </cell>
        </row>
        <row r="8">
          <cell r="C8" t="str">
            <v>ANDAMIOS DE TRABAJO PESADO CERTIFICADO</v>
          </cell>
        </row>
        <row r="9">
          <cell r="C9" t="str">
            <v>CERCHAS METÁLICAS DE 3 m</v>
          </cell>
        </row>
        <row r="10">
          <cell r="C10" t="str">
            <v>FORMALETA ENTREPISOS</v>
          </cell>
        </row>
        <row r="11">
          <cell r="C11" t="str">
            <v>FORMALETA METÁLICA COLUMNAS</v>
          </cell>
        </row>
        <row r="12">
          <cell r="C12" t="str">
            <v>FORMALETAS METÁLICA MUROS</v>
          </cell>
        </row>
        <row r="13">
          <cell r="C13" t="str">
            <v>PARAL TELESCÓPICO CORTO (DESDE 1.50 m A 2.50 m)</v>
          </cell>
        </row>
        <row r="14">
          <cell r="C14" t="str">
            <v>PARAL TELESCÓPICO LARGO (DESDE 2.00 m A 3.50 m)</v>
          </cell>
        </row>
        <row r="15">
          <cell r="C15" t="str">
            <v>PLANCHONES</v>
          </cell>
        </row>
        <row r="16">
          <cell r="C16" t="str">
            <v>ACOLILLADORA - INGLETEADORA 12'</v>
          </cell>
        </row>
        <row r="17">
          <cell r="C17" t="str">
            <v>ALLANADORA DE CONCRETO A GASOLINA</v>
          </cell>
        </row>
        <row r="18">
          <cell r="C18" t="str">
            <v>ANCLAJES CERTIFICADOS.</v>
          </cell>
        </row>
        <row r="19">
          <cell r="C19" t="str">
            <v>APISONADOR DIESEL (CANGURO)</v>
          </cell>
        </row>
        <row r="20">
          <cell r="C20" t="str">
            <v>ASPIRADORA SIN BOLSA 1450 W ELECTROLUX</v>
          </cell>
        </row>
        <row r="21">
          <cell r="C21" t="str">
            <v>BOMBA PARA CONCRETO</v>
          </cell>
        </row>
        <row r="22">
          <cell r="C22" t="str">
            <v>COMPRESOR DE AIRE PEQUEÑO</v>
          </cell>
        </row>
        <row r="23">
          <cell r="C23" t="str">
            <v>COMPRESOR PINTURA</v>
          </cell>
        </row>
        <row r="24">
          <cell r="C24" t="str">
            <v>CORTADORA DE CONCRETO</v>
          </cell>
        </row>
        <row r="25">
          <cell r="C25" t="str">
            <v>CORTADORA DE ENCHAPE</v>
          </cell>
        </row>
        <row r="26">
          <cell r="C26" t="str">
            <v>CORTADORA DE LADRILLO 6,6 HP GASOLINA</v>
          </cell>
        </row>
        <row r="27">
          <cell r="C27" t="str">
            <v>CORTADORA DE LADRILLO ELECTRICA</v>
          </cell>
        </row>
        <row r="28">
          <cell r="C28" t="str">
            <v>DESTAPADOR DE CAÑERIAS</v>
          </cell>
        </row>
        <row r="29">
          <cell r="C29" t="str">
            <v>EQUIPO DE SOLDADURA LINCOLN GLM 225</v>
          </cell>
        </row>
        <row r="30">
          <cell r="C30" t="str">
            <v>EQUIPO DE TOPOGRAFÍA</v>
          </cell>
        </row>
        <row r="31">
          <cell r="C31" t="str">
            <v>EQUIPO FUSION</v>
          </cell>
        </row>
        <row r="32">
          <cell r="C32" t="str">
            <v>FUMIGADORA ROSY 22 LT 3021/SCL</v>
          </cell>
        </row>
        <row r="33">
          <cell r="C33" t="str">
            <v xml:space="preserve">GOYA LLANA PARA VENECIANOS </v>
          </cell>
        </row>
        <row r="34">
          <cell r="C34" t="str">
            <v>HIDROLAVADORA 3,6 HP 1800 PSI 2700 W - KARCHER</v>
          </cell>
        </row>
        <row r="35">
          <cell r="C35" t="str">
            <v>KIT ARNÉS 4 ARGOLLAS 3 PIEZAS ZUBIOLA</v>
          </cell>
        </row>
        <row r="36">
          <cell r="C36" t="str">
            <v>MANDRIL SIERRA COPA 32-152MM</v>
          </cell>
        </row>
        <row r="37">
          <cell r="C37" t="str">
            <v>MARTILLO PARA DEMOLICIÓN ELECTRICO</v>
          </cell>
        </row>
        <row r="38">
          <cell r="C38" t="str">
            <v>MEZCLADORA CONCRETO INDUSTRIAL (1,5 BULTOS) A GASOLINA</v>
          </cell>
        </row>
        <row r="39">
          <cell r="C39" t="str">
            <v>MEZCLADORA CONCRETO INDUSTRIAL (1,5 BULTOS) ELECTRICA</v>
          </cell>
        </row>
        <row r="40">
          <cell r="C40" t="str">
            <v>MOTOBOMBA SUMERGIBLE Y COMBUSTIBLE 3"</v>
          </cell>
        </row>
        <row r="41">
          <cell r="C41" t="str">
            <v>MOTOSIERRA</v>
          </cell>
        </row>
        <row r="42">
          <cell r="C42" t="str">
            <v>PLANCHA FUNDIDORA PARA UNIR PEGAR ALFOMBRA</v>
          </cell>
        </row>
        <row r="43">
          <cell r="C43" t="str">
            <v>PLATO VIBRADOR (RANA)</v>
          </cell>
        </row>
        <row r="44">
          <cell r="C44" t="str">
            <v>PLUMA GRÚA</v>
          </cell>
        </row>
        <row r="45">
          <cell r="C45" t="str">
            <v>PRENSA PARA ENSAYO DE COMPRESIÓN DE CILINDROS DE CONCRETO</v>
          </cell>
        </row>
        <row r="46">
          <cell r="C46" t="str">
            <v>PULIDORA DEWALT PULIDORA 4-1/2 PULGADAS 850W</v>
          </cell>
        </row>
        <row r="47">
          <cell r="C47" t="str">
            <v>PULIDORA INDUSTRIAL</v>
          </cell>
        </row>
        <row r="48">
          <cell r="C48" t="str">
            <v>ROTOMARTILLO SDS MAX</v>
          </cell>
        </row>
        <row r="49">
          <cell r="C49" t="str">
            <v>SIERRA CALADORA</v>
          </cell>
        </row>
        <row r="50">
          <cell r="C50" t="str">
            <v>SIERRA COPA BIMETALICA 3"</v>
          </cell>
        </row>
        <row r="51">
          <cell r="C51" t="str">
            <v>SIERRA SABLE</v>
          </cell>
        </row>
        <row r="52">
          <cell r="C52" t="str">
            <v xml:space="preserve">SOPLETE A GAS PROPANO </v>
          </cell>
        </row>
        <row r="53">
          <cell r="C53" t="str">
            <v>TALADRO DEMOLEDOR</v>
          </cell>
        </row>
        <row r="54">
          <cell r="C54" t="str">
            <v>TALADRO DESTORNILLADOR ELECTRICO</v>
          </cell>
        </row>
        <row r="55">
          <cell r="C55" t="str">
            <v>TALADRO INDUSTRIAL (NO INCLUYE BROCAS)</v>
          </cell>
        </row>
        <row r="56">
          <cell r="C56" t="str">
            <v>TALADRO PERCUTOR DE 1/2"</v>
          </cell>
        </row>
        <row r="57">
          <cell r="C57" t="str">
            <v>TALADRO PERCUTOR DE 3/4"</v>
          </cell>
        </row>
        <row r="58">
          <cell r="C58" t="str">
            <v>TALADRO PERCUTOR DE 3/8"</v>
          </cell>
        </row>
        <row r="59">
          <cell r="C59" t="str">
            <v>TRONZADORA</v>
          </cell>
        </row>
        <row r="60">
          <cell r="C60" t="str">
            <v>VIBRADOR PARA CONCRETO DIESEL</v>
          </cell>
        </row>
        <row r="61">
          <cell r="C61" t="str">
            <v>VIBRADOR PARA CONCRETO ELECTRICO</v>
          </cell>
        </row>
        <row r="62">
          <cell r="C62" t="str">
            <v>BROCHA BARNIZ 4 PULGADAS CABO AMARILLO - KOLOR</v>
          </cell>
        </row>
        <row r="63">
          <cell r="C63" t="str">
            <v xml:space="preserve">BROCHA EN CERDA MONA CABO AZUL DE 2 PULGADAS - GOYA  </v>
          </cell>
        </row>
        <row r="64">
          <cell r="C64" t="str">
            <v>CIZALLA</v>
          </cell>
        </row>
        <row r="65">
          <cell r="C65" t="str">
            <v>COMPRESOR DE DEMOLICIÓN (INCLUYE OPERARIO, 2 MARTILLOS Y COMBUSTIBLE)</v>
          </cell>
        </row>
        <row r="66">
          <cell r="C66" t="str">
            <v>CORTADORA DE ENCHAPE TS60</v>
          </cell>
        </row>
        <row r="67">
          <cell r="C67" t="str">
            <v>CURSO ALTURAS, EXAMEN MÉDICO Y CERTIFICADO</v>
          </cell>
        </row>
        <row r="68">
          <cell r="C68" t="str">
            <v>HERRAMIENTA MENOR</v>
          </cell>
        </row>
        <row r="69">
          <cell r="C69" t="str">
            <v>LIMPIA VIDRIOS MANGO EXTENSIBLE HASTA 1,57 METROS TASK</v>
          </cell>
        </row>
        <row r="70">
          <cell r="C70" t="str">
            <v>MOTOSIERRA GRANDE</v>
          </cell>
        </row>
        <row r="71">
          <cell r="C71" t="str">
            <v>MOTOSIERRA MEDIANA</v>
          </cell>
        </row>
        <row r="72">
          <cell r="C72" t="str">
            <v>MOTOSIERRA PEQUEÑA</v>
          </cell>
        </row>
        <row r="73">
          <cell r="C73" t="str">
            <v>PISTOLA FIJACION CALIBRE 22 USO GENERAL SIMPSON</v>
          </cell>
        </row>
        <row r="74">
          <cell r="C74" t="str">
            <v>PISTOLA PINTURA</v>
          </cell>
        </row>
        <row r="75">
          <cell r="C75" t="str">
            <v>RODILLO DE FELPA LISO 9 X 3/8 PULGADAS - PREMIER</v>
          </cell>
        </row>
        <row r="76">
          <cell r="C76" t="str">
            <v>SOGA 1,5CM CERTIFICADA. LÍNEAS DE VIDA. - TRAMO 20 METROS</v>
          </cell>
        </row>
        <row r="77">
          <cell r="C77" t="str">
            <v>AUTOBOMBA PARA CONCRETO</v>
          </cell>
        </row>
        <row r="78">
          <cell r="C78" t="str">
            <v>BOMBA PARA CONCRETO ESTACIONARIA</v>
          </cell>
        </row>
        <row r="79">
          <cell r="C79" t="str">
            <v>CILINDRO VIBROCOMPACTADOR 3,5 TON (INCLUYE OPERARIO Y COMBUSTIBLE)</v>
          </cell>
        </row>
        <row r="80">
          <cell r="C80" t="str">
            <v>CILINDRO VIBROCOMPACTADOR 7,0 TON (INCLUYE OPERARIO Y COMBUSTIBLE)</v>
          </cell>
        </row>
        <row r="81">
          <cell r="C81" t="str">
            <v>CILINDRO VIBROCOMPACTADOR 750 Kg (INCLUYE COMBUSTIBLE)</v>
          </cell>
        </row>
        <row r="82">
          <cell r="C82" t="str">
            <v>MINICARGADOR BOBCAT 763 (INCLUYE OPERARIO Y COMBUSTIBLE)</v>
          </cell>
        </row>
        <row r="83">
          <cell r="C83" t="str">
            <v>MONTACARGAS k = 2,0 TON (INCLUYE OPERARIO Y COMBUSTIBLE)</v>
          </cell>
        </row>
        <row r="84">
          <cell r="C84" t="str">
            <v>MOTONIVELADORA</v>
          </cell>
        </row>
        <row r="85">
          <cell r="C85" t="str">
            <v>RETRO EXCAVADORA DE ORUGA 200 (INCLUYE OPERARIO Y COMBUSTIBLE)</v>
          </cell>
        </row>
        <row r="86">
          <cell r="C86" t="str">
            <v>RETRO EXCAVADORA LLANTA JCB 214 EXTRAIN (INCLUYE OPERARIO Y COMBUSTIBLE)</v>
          </cell>
        </row>
        <row r="87">
          <cell r="C87" t="str">
            <v>RETRO EXCAVADORA MINI.</v>
          </cell>
        </row>
        <row r="88">
          <cell r="C88" t="str">
            <v>VOLQUETA</v>
          </cell>
        </row>
        <row r="89">
          <cell r="C89" t="str">
            <v>VOLQUETA VIAJE DENTRO DE LA UNIVERSIDAD</v>
          </cell>
        </row>
        <row r="90">
          <cell r="C90" t="str">
            <v>ROTOMARTILLO SDS D25404 4.8 JLS</v>
          </cell>
        </row>
        <row r="91">
          <cell r="C91" t="str">
            <v>PISTOLA DE ANCLAJE</v>
          </cell>
        </row>
        <row r="92">
          <cell r="C92" t="str">
            <v>COMPRESOR DE AIRE</v>
          </cell>
        </row>
        <row r="93">
          <cell r="C93" t="str">
            <v>ALQUILER GRÚA PH 20 Ton (INCLUYE OPERARIO Y COMBUSTIBLE)</v>
          </cell>
        </row>
      </sheetData>
      <sheetData sheetId="214">
        <row r="6">
          <cell r="C6" t="str">
            <v>ADOQUÍN GRES 10X12X6/CONCRETO ECOLÓGICO</v>
          </cell>
        </row>
        <row r="7">
          <cell r="C7" t="str">
            <v>ALFA FOAM LIGHT-1, 7mm</v>
          </cell>
        </row>
        <row r="8">
          <cell r="C8" t="str">
            <v>ALFAJÍAS EN PIEDRA BLANCA</v>
          </cell>
        </row>
        <row r="9">
          <cell r="C9" t="str">
            <v>ALFALISTO PLUS 25 Kg-1</v>
          </cell>
        </row>
        <row r="10">
          <cell r="C10" t="str">
            <v>ALFOMBRA BOUT ALAPACA 13 DREW-1, ALFOMBRA IMPORTADA 100% POLIÉSTER 12MM DE ESPESOR TEJIDO RECORTADO</v>
          </cell>
        </row>
        <row r="11">
          <cell r="C11" t="str">
            <v>ANTICORROSIVO</v>
          </cell>
        </row>
        <row r="12">
          <cell r="C12" t="str">
            <v>ANTICORROSIVO ROJO 1 GALÓN PINTUCO</v>
          </cell>
        </row>
        <row r="13">
          <cell r="C13" t="str">
            <v xml:space="preserve">AVISOS EN HIERRO MEDIDAS: 25X17 O 35X20 </v>
          </cell>
        </row>
        <row r="14">
          <cell r="C14" t="str">
            <v>BALDOSA ALFA BH1 FORMATO 30X30 cm</v>
          </cell>
        </row>
        <row r="15">
          <cell r="C15" t="str">
            <v>BANDEJA TILE LAY-IN HUNTER DOUGLAS N° 106 EN ALUMINIO, COLOR BLANCO MICROPERFORADO, ESTRUCTURA EN PERFIL AUTOENSAMBLADO (INCLUYE ELEMENTOS DE INSTALACIÓN Y FIJACIÓN)</v>
          </cell>
        </row>
        <row r="16">
          <cell r="C16" t="str">
            <v>BARANDA HIERRO BALCÓN</v>
          </cell>
        </row>
        <row r="17">
          <cell r="C17" t="str">
            <v>BASURERA DIVISIONES</v>
          </cell>
        </row>
        <row r="18">
          <cell r="C18" t="str">
            <v>BORDILLO EN PIEDRA</v>
          </cell>
        </row>
        <row r="19">
          <cell r="C19" t="str">
            <v>BORDILLO PREFABRICADO A - 80</v>
          </cell>
        </row>
        <row r="20">
          <cell r="C20" t="str">
            <v>BRAZO LAVAMANOS FREE MAMPOSTERÍA EN CAJA</v>
          </cell>
        </row>
        <row r="21">
          <cell r="C21" t="str">
            <v>CANTO PVC .5 MM X 16 MM CUERPO</v>
          </cell>
        </row>
        <row r="22">
          <cell r="C22" t="str">
            <v xml:space="preserve">CANTO PVC FLEXIBLE </v>
          </cell>
        </row>
        <row r="23">
          <cell r="C23" t="str">
            <v xml:space="preserve">CANTO PVC RÍGIDO </v>
          </cell>
        </row>
        <row r="24">
          <cell r="C24" t="str">
            <v>CAÑUELA A-120</v>
          </cell>
        </row>
        <row r="25">
          <cell r="C25" t="str">
            <v>CAOLÍN INPALPABLE 25 KILOS, EL VENCEDOR - EL VENCEDOR</v>
          </cell>
        </row>
        <row r="26">
          <cell r="C26" t="str">
            <v>CAUCHO RECICLADO DE LLANTA SBR PIGMENTADO UNO A UNO (INCLUYE ADITAMENTOS Y DEMÁS MATERIALES PARA LA INSTALACIÓN, PEGUE Y SELLADO DEL CAUCHO A LA SUPERFICIE)</v>
          </cell>
        </row>
        <row r="27">
          <cell r="C27" t="str">
            <v xml:space="preserve">CELOSÍA TIPO CORTASOL (CORTEN), LÁMINA GALVANIZADA CALIBRE 18, REVESTIMIENTO EN PINTURA ELECTROSTÁTICA, COLOR POR DEFINIR. </v>
          </cell>
        </row>
        <row r="28">
          <cell r="C28" t="str">
            <v>CEMENTO BLANCO 40 KILOS, ARGOS</v>
          </cell>
        </row>
        <row r="29">
          <cell r="C29" t="str">
            <v>CEPILLERA ASTRO BLANCO CORONA</v>
          </cell>
        </row>
        <row r="30">
          <cell r="C30" t="str">
            <v>CEPILLO UÑAS BLANCO VANYPLAS</v>
          </cell>
        </row>
        <row r="31">
          <cell r="C31" t="str">
            <v>CERÁMICA  REF NEW YORK ARENA FORMATO 30.5 X 45 cm</v>
          </cell>
        </row>
        <row r="32">
          <cell r="C32" t="str">
            <v>CERÁMICA ALFA MATIZ DANTA CRISTAL F FORMATO 40X40 cm</v>
          </cell>
        </row>
        <row r="33">
          <cell r="C33" t="str">
            <v>CERÁMICA BLANCA 20.5X30.5</v>
          </cell>
        </row>
        <row r="34">
          <cell r="C34" t="str">
            <v>CERÁMICA DUBAI ARENA 30.5 X 45 cm</v>
          </cell>
        </row>
        <row r="35">
          <cell r="C35" t="str">
            <v>CERÁMICA EGEO BLANCO 0,205 X 0,205</v>
          </cell>
        </row>
        <row r="36">
          <cell r="C36" t="str">
            <v>CERÁMICA OTUN BLANCO 0,30 X 0,60</v>
          </cell>
        </row>
        <row r="37">
          <cell r="C37" t="str">
            <v>CERÁMICA TROPICALE FRESA 2 FORMATO 20.3 X 30.5 cm</v>
          </cell>
        </row>
        <row r="38">
          <cell r="C38" t="str">
            <v>CONCOLOR JUNTA ESTRECHA</v>
          </cell>
        </row>
        <row r="39">
          <cell r="C39" t="str">
            <v>DESAGÛE SENCILLO INTEGRADO CR COLOR CROMO</v>
          </cell>
        </row>
        <row r="40">
          <cell r="C40" t="str">
            <v>DISPENSADOR DE JABÓN DE PARED HORIZONTAL EN ACERO INOXIDABLE</v>
          </cell>
        </row>
        <row r="41">
          <cell r="C41" t="str">
            <v>DISPENSADOR DE JABÓN DE PARED VERTICAL EN ACERO INOXIDABLE</v>
          </cell>
        </row>
        <row r="42">
          <cell r="C42" t="str">
            <v>DISPENSADOR DE JABON ORVALLO GF.IMP</v>
          </cell>
        </row>
        <row r="43">
          <cell r="C43" t="str">
            <v>ENCHAPE FORMICA 1 CARA 1,22 X 2,44</v>
          </cell>
        </row>
        <row r="44">
          <cell r="C44" t="str">
            <v>ENCHAPE PARED ARTICA BLANCO 30X45 cm</v>
          </cell>
        </row>
        <row r="45">
          <cell r="C45" t="str">
            <v>ENCHAPE PARED SNOW NIVEO RECTIFICADO BIANCO 30 X 60 cm</v>
          </cell>
        </row>
        <row r="46">
          <cell r="C46" t="str">
            <v>ENCHAPE PARED VERONICA REC BLANCA 30 X 60 cm</v>
          </cell>
        </row>
        <row r="47">
          <cell r="C47" t="str">
            <v>ENCHAPE VERONA REC BLANCA 30 X 60 cm</v>
          </cell>
        </row>
        <row r="48">
          <cell r="C48" t="str">
            <v>ESMALTE SINTÉTICO</v>
          </cell>
        </row>
        <row r="49">
          <cell r="C49" t="str">
            <v>ESQUINERAS PLASTICAS</v>
          </cell>
        </row>
        <row r="50">
          <cell r="C50" t="str">
            <v>ESTUCO PLÁSTICO 30 KILOS ESTUCOR</v>
          </cell>
        </row>
        <row r="51">
          <cell r="C51" t="str">
            <v>ESTUCO PLÁSTICO 30 KILOS TOPEX</v>
          </cell>
        </row>
        <row r="52">
          <cell r="C52" t="str">
            <v>ETERNIT TEJA #6 GRIS PERFIL 7- LARGO 1.83 LARGO UTIL 1.69 ANCHO 0.92 ANCHO UTIL. 0.873</v>
          </cell>
        </row>
        <row r="53">
          <cell r="C53" t="str">
            <v>FLANCHE LÁMINA GALVANIZADA CON 6 DOBLECES DESARROLLO 70 CM CALIBRE 20</v>
          </cell>
        </row>
        <row r="54">
          <cell r="C54" t="str">
            <v>GRANIPLAST 30Kg</v>
          </cell>
        </row>
        <row r="55">
          <cell r="C55" t="str">
            <v>GRIFERÍA LAVAMANOS DE MESA TIPO PUSH EN CROMO</v>
          </cell>
        </row>
        <row r="56">
          <cell r="C56" t="str">
            <v>GRIFERÍA LAVAPLATOS CJ LVP 8P MALLORCA H.A PALANCA COLOR CROMO</v>
          </cell>
        </row>
        <row r="57">
          <cell r="C57" t="str">
            <v>GRIFLEX LVM/LNP EA COLOR NEUTRO</v>
          </cell>
        </row>
        <row r="58">
          <cell r="C58" t="str">
            <v>GUARDA ESCOBA EN BALDOSA MATIZ ALFA</v>
          </cell>
        </row>
        <row r="59">
          <cell r="C59" t="str">
            <v>GUARDA ESCOBA EN MADERA, COLOR SIMILAR AL PISO EN VINILO ALFA</v>
          </cell>
        </row>
        <row r="60">
          <cell r="C60" t="str">
            <v>GUARDA ESCOBAS ZOCALO ALFA BH1 30X7.2</v>
          </cell>
        </row>
        <row r="61">
          <cell r="C61" t="str">
            <v>GUARDA ESCOBAS ZOCALO MEDIA CAÑA ALFA BH1</v>
          </cell>
        </row>
        <row r="62">
          <cell r="C62" t="str">
            <v>GUARDAESCOBA 10 X 1 CM X 2,5 METROS SAPAN 4 FILOS - MADERAS SAN JOSÉ</v>
          </cell>
        </row>
        <row r="63">
          <cell r="C63" t="str">
            <v>GUARDAESCOBA h=0,10 m (GRANADILLO, SAPAN) CANTO RECTO Y LACADO.</v>
          </cell>
        </row>
        <row r="64">
          <cell r="C64" t="str">
            <v>HEMPACORE AQ</v>
          </cell>
        </row>
        <row r="65">
          <cell r="C65" t="str">
            <v>HEMPACORE ONE</v>
          </cell>
        </row>
        <row r="66">
          <cell r="C66" t="str">
            <v>HEMPADUR FAST DRY</v>
          </cell>
        </row>
        <row r="67">
          <cell r="C67" t="str">
            <v>HEMPATHANE TOPCOAT</v>
          </cell>
        </row>
        <row r="68">
          <cell r="C68" t="str">
            <v xml:space="preserve">LÁMINA DE ACERO CORTEN DE 1.5 mm (SCREEN CORTEN) </v>
          </cell>
        </row>
        <row r="69">
          <cell r="C69" t="str">
            <v>LAVAMANOS AQUAJET CF/HG BLANCO</v>
          </cell>
        </row>
        <row r="70">
          <cell r="C70" t="str">
            <v>LAVAMANOS SAN LORENZO COLOR BLANCO</v>
          </cell>
        </row>
        <row r="71">
          <cell r="C71" t="str">
            <v>LAVAPLATOS VITAL E 50X35 4P</v>
          </cell>
        </row>
        <row r="72">
          <cell r="C72" t="str">
            <v>LLAVE JARDÍN PESADA COLOR CROMO</v>
          </cell>
        </row>
        <row r="73">
          <cell r="C73" t="str">
            <v xml:space="preserve">MASILLA </v>
          </cell>
        </row>
        <row r="74">
          <cell r="C74" t="str">
            <v>MASILLA SUPERMÁSTICO</v>
          </cell>
        </row>
        <row r="75">
          <cell r="C75" t="str">
            <v xml:space="preserve">MEDIA CAÑA EN GRANITO FUNDIDO Y PULIDO EN SITIO RADIO =10CMS. FONDO BLANCO GRANO DE MARMOL #3 TIPO ALFA O SIMILAR </v>
          </cell>
        </row>
        <row r="76">
          <cell r="C76" t="str">
            <v>PERCHA SIMPLE TORINO</v>
          </cell>
        </row>
        <row r="77">
          <cell r="C77" t="str">
            <v>PINTURA ANTIBACTERIAL BLANCO</v>
          </cell>
        </row>
        <row r="78">
          <cell r="C78" t="str">
            <v>PINTURA EXTRABLINDAJE BLANCO</v>
          </cell>
        </row>
        <row r="79">
          <cell r="C79" t="str">
            <v>PISO MADERA SUCUPIRA 0,16 X 1,22 e=7mm CON FOAMY AISLANTE</v>
          </cell>
        </row>
        <row r="80">
          <cell r="C80" t="str">
            <v>PISO TECNICO EXTRUIDO NBK HUNTER DOUGLAS</v>
          </cell>
        </row>
        <row r="81">
          <cell r="C81" t="str">
            <v>PISO WPC HONEY</v>
          </cell>
        </row>
        <row r="82">
          <cell r="C82" t="str">
            <v>PIZARRA NEGRA 60X30X6-9mm NATURAL</v>
          </cell>
        </row>
        <row r="83">
          <cell r="C83" t="str">
            <v>PORCELANATO ALFA CLASSICA BEIGE BRILLANTE FORMATO 60X60 cm</v>
          </cell>
        </row>
        <row r="84">
          <cell r="C84" t="str">
            <v>PORCELANATO ALFA, BLANCO FORMATO 30.5 X 30.5 cm</v>
          </cell>
        </row>
        <row r="85">
          <cell r="C85" t="str">
            <v>PORCELANATO ALFA, COLECCIÓN ELEMENT, COLOR TAUPE, EN FORMATO 60X60 cm</v>
          </cell>
        </row>
        <row r="86">
          <cell r="C86" t="str">
            <v>PORCELANATO ALFA, COLECCIÓN ELEMENT, COLOR WHITE FORMATO 60X60 cm</v>
          </cell>
        </row>
        <row r="87">
          <cell r="C87" t="str">
            <v>PORCELANATO ALFA, MINIMUM CHUMBO FORMATO 60X60 cm</v>
          </cell>
        </row>
        <row r="88">
          <cell r="C88" t="str">
            <v>PORCELANATO ALFA, MINIMUM NUDE FORMATO 60X60 cm</v>
          </cell>
        </row>
        <row r="89">
          <cell r="C89" t="str">
            <v>PORCELANATO ANDINO NEGRO 33,8 X 33,8 cm</v>
          </cell>
        </row>
        <row r="90">
          <cell r="C90" t="str">
            <v>PORCELANATO ARDESIA DARK PRO 30 X 60cm</v>
          </cell>
        </row>
        <row r="91">
          <cell r="C91" t="str">
            <v>PORCELANATO CORVUS BEIGE 0,282 X 0,564</v>
          </cell>
        </row>
        <row r="92">
          <cell r="C92" t="str">
            <v>PORCELANATO CORVUS MULTITONO 0,258 X 0,564</v>
          </cell>
        </row>
        <row r="93">
          <cell r="C93" t="str">
            <v>PORCELANATO FLUX LAVA 0,282 X 0,564 PRESENTACION 1,28M2</v>
          </cell>
        </row>
        <row r="94">
          <cell r="C94" t="str">
            <v xml:space="preserve">PORCELANATO FORGE ROJO 48X48 cm </v>
          </cell>
        </row>
        <row r="95">
          <cell r="C95" t="str">
            <v>PORCELANATO LINEX BLANCO</v>
          </cell>
        </row>
        <row r="96">
          <cell r="C96" t="str">
            <v>PORCELANATO LINEX BLANCO 0,282 X 0,564</v>
          </cell>
        </row>
        <row r="97">
          <cell r="C97" t="str">
            <v>PORCELANATO LINEX GRIS 0,282 X 0,564</v>
          </cell>
        </row>
        <row r="98">
          <cell r="C98" t="str">
            <v>PORCELANATO VILLAGE BROWN 60 X 60 cm</v>
          </cell>
        </row>
        <row r="99">
          <cell r="C99" t="str">
            <v>PROTECTOR PIEDRAS-MARMOL-GRANITO</v>
          </cell>
        </row>
        <row r="100">
          <cell r="C100" t="str">
            <v>PROTECTOR PORTAROLLO DE PAPEL, CON MONTAJE DE SUPERFICIE, CON LLAVE, PARA ROLLO EXTRA GRANDE EN ACERO INOXIDABLE CON ACABADO SATINADO</v>
          </cell>
        </row>
        <row r="101">
          <cell r="C101" t="str">
            <v>PROTECTOR PORTAROLLO DE PAPEL,CON MONTAJE DE SUPERFICIE,  DOBLE CON LLAVE, EN ACERO INOXIDABLE CON ACABADO SATINADO</v>
          </cell>
        </row>
        <row r="102">
          <cell r="C102" t="str">
            <v>REJILLA PISO CONTEMPORANEA 10X10 cm 11/2-3P COLOR NEUTRO</v>
          </cell>
        </row>
        <row r="103">
          <cell r="C103" t="str">
            <v>SARDINEL A-10</v>
          </cell>
        </row>
        <row r="104">
          <cell r="C104" t="str">
            <v>SECADOR DE MANOS MACHFLOW EN ACERO INOXIDABLE, MANOS LIBRES - SENSOR AUTOMATICO</v>
          </cell>
        </row>
        <row r="105">
          <cell r="C105" t="str">
            <v>SIFÓN BOTELLA GRIS</v>
          </cell>
        </row>
        <row r="106">
          <cell r="C106" t="str">
            <v>SUBCONJUNTO LAVAMANOS DE SOBREPONER 3 CUERPOS CON SPRAY MILÁN245010001</v>
          </cell>
        </row>
        <row r="107">
          <cell r="C107" t="str">
            <v>SUBCONJUNTO LAVAMANOS DE SOBREPONER 8" MILÁN 241000001</v>
          </cell>
        </row>
        <row r="108">
          <cell r="C108" t="str">
            <v>SUMINISTRO E INSTALACIÓN DE PISO EN MADERA NATURAL DE GRANADILLO, ESPESOR 20MM, ANCHO 20CM,  PULIDO Y ACABADO BRILLANTE PARA AUDITORIO</v>
          </cell>
        </row>
        <row r="109">
          <cell r="C109" t="str">
            <v>TAPA EN MADERA BARANDA b=0,15 m</v>
          </cell>
        </row>
        <row r="110">
          <cell r="C110" t="str">
            <v>TAPA EN MADERA MURO b=0,40 m</v>
          </cell>
        </row>
        <row r="111">
          <cell r="C111" t="str">
            <v>TAPA REGISTRO 0,20 X 0,20 cm EN ACERO INOXIDABLE</v>
          </cell>
        </row>
        <row r="112">
          <cell r="C112" t="str">
            <v>TAZA ERIE EP CON FLUXOMETRO PUSH KIT SANITARIO</v>
          </cell>
        </row>
        <row r="113">
          <cell r="C113" t="str">
            <v>TOALLERO BARRA TORINO COLOR CROMO</v>
          </cell>
        </row>
        <row r="114">
          <cell r="C114" t="str">
            <v xml:space="preserve">3,20M DE BARANDA EN VARILLA CUADRADA DE MEDIA </v>
          </cell>
        </row>
        <row r="115">
          <cell r="C115" t="str">
            <v>ABRAZADERA GALVANIZADA 3 PULGADAS</v>
          </cell>
        </row>
        <row r="116">
          <cell r="C116" t="str">
            <v>ADOQUIN EN ARCILLA SANTAFÉ  26 - 1/4</v>
          </cell>
        </row>
        <row r="117">
          <cell r="C117" t="str">
            <v>AGAPANDOS</v>
          </cell>
        </row>
        <row r="118">
          <cell r="C118" t="str">
            <v>ARBOL ACACIO MORADA 1,3 M</v>
          </cell>
        </row>
        <row r="119">
          <cell r="C119" t="str">
            <v>ARBOL DE ARRAYAN 1,8 M</v>
          </cell>
        </row>
        <row r="120">
          <cell r="C120" t="str">
            <v>ARBOL DE FEIJOA 1,8 M</v>
          </cell>
        </row>
        <row r="121">
          <cell r="C121" t="str">
            <v>ARBOL DE HOLLY 1,8 M</v>
          </cell>
        </row>
        <row r="122">
          <cell r="C122" t="str">
            <v>ARBOL DE TILO1,8 M</v>
          </cell>
        </row>
        <row r="123">
          <cell r="C123" t="str">
            <v>ARBOL GARDENIA 1,3 M</v>
          </cell>
        </row>
        <row r="124">
          <cell r="C124" t="str">
            <v>ASTROMELIAS</v>
          </cell>
        </row>
        <row r="125">
          <cell r="C125" t="str">
            <v>BARRA DE SEGURIDAD 24", ACERO INOXIDABLE</v>
          </cell>
        </row>
        <row r="126">
          <cell r="C126" t="str">
            <v>BARRA DE SEGURIDAD 30", ACERO INOXIDABLE</v>
          </cell>
        </row>
        <row r="127">
          <cell r="C127" t="str">
            <v>BARRA DE SEGURIDAD EN L, ACERO INOXIDABLE</v>
          </cell>
        </row>
        <row r="128">
          <cell r="C128" t="str">
            <v>BARRA SEGURIDAD PLEGABLE EN ACERO INOXIDABLE, GRIVAL</v>
          </cell>
        </row>
        <row r="129">
          <cell r="C129" t="str">
            <v>BASE ESPEJO BAÑO 0,50 X 1,15</v>
          </cell>
        </row>
        <row r="130">
          <cell r="C130" t="str">
            <v>BASE ESPEJO BAÑO 1,50 X 1,25</v>
          </cell>
        </row>
        <row r="131">
          <cell r="C131" t="str">
            <v>BASE ESPEJO BAÑO 1,70 X 1,25</v>
          </cell>
        </row>
        <row r="132">
          <cell r="C132" t="str">
            <v xml:space="preserve">BASE ESPEJO BAÑO 1,80 X 1,25 </v>
          </cell>
        </row>
        <row r="133">
          <cell r="C133" t="str">
            <v>BASE ESPEJO BAÑO 1,90 X 1,25</v>
          </cell>
        </row>
        <row r="134">
          <cell r="C134" t="str">
            <v>BEGONIA</v>
          </cell>
        </row>
        <row r="135">
          <cell r="C135" t="str">
            <v>CANAL B 9X2.44 CAL. 26</v>
          </cell>
        </row>
        <row r="136">
          <cell r="C136" t="str">
            <v>CANAL GALVANIZADA  CALIBRE 26- 3"</v>
          </cell>
        </row>
        <row r="137">
          <cell r="C137" t="str">
            <v>CANAL GALVANIZADA  CALIBRE 26- 4"</v>
          </cell>
        </row>
        <row r="138">
          <cell r="C138" t="str">
            <v>CANAL LÁMINA GALVANIZADA CAL 22 DESARROLLO 0,40 m</v>
          </cell>
        </row>
        <row r="139">
          <cell r="C139" t="str">
            <v xml:space="preserve">CANASTILLA 4 PULGADAS CROMADA  GRICOL  </v>
          </cell>
        </row>
        <row r="140">
          <cell r="C140" t="str">
            <v>CANASTILLA LAVARROPAS 2 PULGADAS ACERO INOXIDABLE CON BAJANTE FIRPLAK</v>
          </cell>
        </row>
        <row r="141">
          <cell r="C141" t="str">
            <v>CANECA DE ACERO INOXIDABLE</v>
          </cell>
        </row>
        <row r="142">
          <cell r="C142" t="str">
            <v>CERRADURA ENTRADA ANTICADA MANIJA JÚPITER - STEELOCK</v>
          </cell>
        </row>
        <row r="143">
          <cell r="C143" t="str">
            <v xml:space="preserve">CERRADURA GANCHO 20 MM SENCILLO </v>
          </cell>
        </row>
        <row r="144">
          <cell r="C144" t="str">
            <v>CERRADURA PARA ALCOBA DE MANIJA CROMO MATE JÚPITER - STEELOCK</v>
          </cell>
        </row>
        <row r="145">
          <cell r="C145" t="str">
            <v>CERRADURA PARA BAÑO SATINADA CON MANIJA JÚPITER - STEELOCK</v>
          </cell>
        </row>
        <row r="146">
          <cell r="C146" t="str">
            <v>CERRADURA PICOLORO NÍQUEL UNA LLAVES - SAFE</v>
          </cell>
        </row>
        <row r="147">
          <cell r="C147" t="str">
            <v>CERRADURA PUERTA CORREDIZA CLOSET PICO DE LORO</v>
          </cell>
        </row>
        <row r="148">
          <cell r="C148" t="str">
            <v xml:space="preserve">CERRADURA TESA 2030-90 CON CILINDRO CORRIENTE </v>
          </cell>
        </row>
        <row r="149">
          <cell r="C149" t="str">
            <v>CIERRA PUERTA HIDRAULICO AJUSTABLE HASTA 80 Kg YALE 2234</v>
          </cell>
        </row>
        <row r="150">
          <cell r="C150" t="str">
            <v>COCINA - CUERPO MUEBLES : MADECOR 15 MM PIZANO, MADEFONDO 3 MM PIZANO, PUERTAS, COSTADOS MUEBLES: LAMINA TEXTURADA CLEAF 19MM (ITALIA), CANTO PUERTAS, COSTADOS : PVC CLEAF (ITALIA), HERRAJES : BISAGRAS CIERRE LENTO BLUM (AUSTRIA), CAJONES TANDEMBOX CIERRE LENTO BLUM (AUSTRIA), BRAZO PUERTAS ELEVABLES AVENTOS HK BLUM (AUSTRIA), ACCESORIOS : ZOCALO ALUMINIO OPES (ITALIA), CANECA ALUMINIO ROMAGNA (ITALIA), ESCURRIDOR DE VAJILLA HETTICH (ALEMAN), CUBERTERO DIRKS (ALEMANIA)</v>
          </cell>
        </row>
        <row r="151">
          <cell r="C151" t="str">
            <v>CONJUNTO SANITARIO AVANTI BLANCO 20299, INCLUYE: LAVAMANOS, PEDESTAL, JUEGO DE ACCESORIOS Y GRIFERÍA</v>
          </cell>
        </row>
        <row r="152">
          <cell r="C152" t="str">
            <v>CONJUNTO SANITARIO MONTECARLO ALONGADO BLANCO 2628</v>
          </cell>
        </row>
        <row r="153">
          <cell r="C153" t="str">
            <v>COPA T11, 4X2 PULGADAS</v>
          </cell>
        </row>
        <row r="154">
          <cell r="C154" t="str">
            <v>CUBIERTA EMPOTRAR 72 X 51 CGG7210AIO GE</v>
          </cell>
        </row>
        <row r="155">
          <cell r="C155" t="str">
            <v>CUBIERTA METALICA MONOROOF TIPO METECNO</v>
          </cell>
        </row>
        <row r="156">
          <cell r="C156" t="str">
            <v>CUERPO MUEBLES : MADECOR 15 MM PIZANO, MADEFONDO 3 MM PIZANO, PUERTAS, COSTADOS MUEBLES</v>
          </cell>
        </row>
        <row r="157">
          <cell r="C157" t="str">
            <v>DESAGÜE LAVAMANOS SENCILLO INTEGRADO REBOSE GRIVAL</v>
          </cell>
        </row>
        <row r="158">
          <cell r="C158" t="str">
            <v xml:space="preserve">DESAGÜE PUSH SIN REBOSE LARGO GRIVAL </v>
          </cell>
        </row>
        <row r="159">
          <cell r="C159" t="str">
            <v xml:space="preserve">DILATACIÓN Z - DEXSON  40 X 9 MM 3,05 METROS </v>
          </cell>
        </row>
        <row r="160">
          <cell r="C160" t="str">
            <v>DISPENSADOR DE JABÓN LÍQUIDO MARCA  SOCODA O SIMILAR</v>
          </cell>
        </row>
        <row r="161">
          <cell r="C161" t="str">
            <v>DISPENSADOR DE PAPEL HIGIENICO EN ACERO INOXIDABLE MARCA SOCODA O SIMILAR</v>
          </cell>
        </row>
        <row r="162">
          <cell r="C162" t="str">
            <v>DISPENSADOR DE TOALLLAS DE MANO EN ACERO INOXIDABLE MARCA SOCODA O SIMILAR</v>
          </cell>
        </row>
        <row r="163">
          <cell r="C163" t="str">
            <v>DIVISIONES DE ACERO INOXIDABLE PARA SANITARIOS CANTILEVER</v>
          </cell>
        </row>
        <row r="164">
          <cell r="C164" t="str">
            <v>DUCHA 3 LLAVES MILÁN CSB CR 244000001</v>
          </cell>
        </row>
        <row r="165">
          <cell r="C165" t="str">
            <v>DUCHA DE EMERGENCIA MIXTA EN ACERO INOXIDABLE ACTIVADA CON PEDAL, CON TUBERÍA DE 1”.</v>
          </cell>
        </row>
        <row r="166">
          <cell r="C166" t="str">
            <v>DUCHA MEZCLADOR SSB VENTO CROMO 5941000001</v>
          </cell>
        </row>
        <row r="167">
          <cell r="C167" t="str">
            <v>DURANTA</v>
          </cell>
        </row>
        <row r="168">
          <cell r="C168" t="str">
            <v>EMPAQUE DE NEOPRENO PARA SISTEMA  8025 TRADICIONAL.</v>
          </cell>
        </row>
        <row r="169">
          <cell r="C169" t="str">
            <v>EMPAQUE DE NEOPRENO PARA SISTEMA PROYECTANTE  EN ALUMINIO.</v>
          </cell>
        </row>
        <row r="170">
          <cell r="C170" t="str">
            <v xml:space="preserve">EMPAQUE DE NEOPRENO PARA U EN ALUMINIO. </v>
          </cell>
        </row>
        <row r="171">
          <cell r="C171" t="str">
            <v>EMPAQUE TIPO BURBUJA PARA VIDRIO.</v>
          </cell>
        </row>
        <row r="172">
          <cell r="C172" t="str">
            <v>ESPEJO DE 4MM. PULIDO</v>
          </cell>
        </row>
        <row r="173">
          <cell r="C173" t="str">
            <v>ESPEJO DE 6MM. PULIDO</v>
          </cell>
        </row>
        <row r="174">
          <cell r="C174" t="str">
            <v>FLOR MORADO</v>
          </cell>
        </row>
        <row r="175">
          <cell r="C175" t="str">
            <v>FREGADERO EN FIBRA DE VIDRIO 0,90 X 0,60</v>
          </cell>
        </row>
        <row r="176">
          <cell r="C176" t="str">
            <v>GANCHO TECHO 10 CM CALIBRE 12- GALVANIZADO</v>
          </cell>
        </row>
        <row r="177">
          <cell r="C177" t="str">
            <v>GRAMOQUIN 40 X 40</v>
          </cell>
        </row>
        <row r="178">
          <cell r="C178" t="str">
            <v xml:space="preserve">GRANITO FUNDIDO Y PULIDO EN SITIO. FONDO BLANCO GRANO DE MARMOL #3 TIPO ALFA O SIMILAR </v>
          </cell>
        </row>
        <row r="179">
          <cell r="C179" t="str">
            <v>GRIFERÍA LAVADERO SENCILLA PARED CUELLO S TOSCANA
GRICOL</v>
          </cell>
        </row>
        <row r="180">
          <cell r="C180" t="str">
            <v>GRIFERÍA LAVAMANOS INDIVIDUAL PIANA GRICOL</v>
          </cell>
        </row>
        <row r="181">
          <cell r="C181" t="str">
            <v>GRIFERÍA LAVAPLATOS MONO CONTROL VERA VA 50088</v>
          </cell>
        </row>
        <row r="182">
          <cell r="C182" t="str">
            <v>GRIFERÍA LAVAPLATOS MONO CONTROL VERA VA 500881</v>
          </cell>
        </row>
        <row r="183">
          <cell r="C183" t="str">
            <v>GRIFERÍA LAVAPLATOS MONOCONTROL CAMBRIA GRIVAL</v>
          </cell>
        </row>
        <row r="184">
          <cell r="C184" t="str">
            <v>GRÍFERIA PARA LAVAMANOS DANICA CAÑO ALTO. MARCA MOEN</v>
          </cell>
        </row>
        <row r="185">
          <cell r="C185" t="str">
            <v>GRIFERIA PARA LAVAMANOS DE EMPOTRAR PUSH PICO EXPUESTO</v>
          </cell>
        </row>
        <row r="186">
          <cell r="C186" t="str">
            <v>GRÍFERIA PARA LAVAMANOS MONCONTROL SIENNA DE CORONA</v>
          </cell>
        </row>
        <row r="187">
          <cell r="C187" t="str">
            <v>GRIFERIA PARA LAVAPLATOS MONOCONTROL NEW</v>
          </cell>
        </row>
        <row r="188">
          <cell r="C188" t="str">
            <v>HORTENCIAS</v>
          </cell>
        </row>
        <row r="189">
          <cell r="C189" t="str">
            <v xml:space="preserve">INCRUSTACIONES BAÑO MILAN JUEGO X6 CORONA COLORE CROMO-INCLUYE TOALLERO ARGOLLA, TOALLERO DE BARRA, PERCHA, JABONERA, CEPILLARA VASO Y PORTA ROLLO. </v>
          </cell>
        </row>
        <row r="190">
          <cell r="C190" t="str">
            <v>JABONERA ASTRO BLANCO CORONA</v>
          </cell>
        </row>
        <row r="191">
          <cell r="C191" t="str">
            <v>JABONERA GRANDE ESPACIO BLANCO CORONA</v>
          </cell>
        </row>
        <row r="192">
          <cell r="C192" t="str">
            <v>JUEGO 6 ACCESORIOS MILÁN CROMO 79600661</v>
          </cell>
        </row>
        <row r="193">
          <cell r="C193" t="str">
            <v>LADRILLO LIVIANO X6 ARENA 24X12X6 (56 unidades/m2)</v>
          </cell>
        </row>
        <row r="194">
          <cell r="C194" t="str">
            <v>LADRILLO TOLETE</v>
          </cell>
        </row>
        <row r="195">
          <cell r="C195" t="str">
            <v>LAMINA AGLOMERADO 15MM COLOR WENGUE MEDIDA DE LAMINA 2,15X2,44</v>
          </cell>
        </row>
        <row r="196">
          <cell r="C196" t="str">
            <v>LAMINA AGLOMERADO PARA HUMEDAD RH 15MM COLOR WENGUE MEDIDA DE LAMINA 2,15X2,44</v>
          </cell>
        </row>
        <row r="197">
          <cell r="C197" t="str">
            <v>LÁMINA CIELO/PARED PVC 300X25cm</v>
          </cell>
        </row>
        <row r="198">
          <cell r="C198" t="str">
            <v>LAMINA DE MDF 15MM  1,83 X 2,44 ENCHAPADA POR LAS DOS CARAS</v>
          </cell>
        </row>
        <row r="199">
          <cell r="C199" t="str">
            <v xml:space="preserve">LAMINA DE MDF 20MM  1,83 X 2,44 </v>
          </cell>
        </row>
        <row r="200">
          <cell r="C200" t="str">
            <v xml:space="preserve">LAMINA DE MDF 25MM  1,83 X 2,44 </v>
          </cell>
        </row>
        <row r="201">
          <cell r="C201" t="str">
            <v>LAMINA SUPERBOARD 10MM</v>
          </cell>
        </row>
        <row r="202">
          <cell r="C202" t="str">
            <v>LAMINA SUPERBOARD 8MM</v>
          </cell>
        </row>
        <row r="203">
          <cell r="C203" t="str">
            <v>LAMINA YESO DRYWALL 1/2 ANCHO1,22X LARGO2,44 PESO 26KG</v>
          </cell>
        </row>
        <row r="204">
          <cell r="C204" t="str">
            <v>LAVAMANOS DE PEDESTAL AVANTI BLANCO 42240-280-290</v>
          </cell>
        </row>
        <row r="205">
          <cell r="C205" t="str">
            <v>LAVAMANOS DE SOBREPONER MARSELLA BLANCO</v>
          </cell>
        </row>
        <row r="206">
          <cell r="C206" t="str">
            <v>LAVAMANOS DE SOBREPONER SOBRE MESON EN GRANITO NEGRO</v>
          </cell>
        </row>
        <row r="207">
          <cell r="C207" t="str">
            <v>LAVAMANOS EN ACERO INOXIDABLE CAL 18</v>
          </cell>
        </row>
        <row r="208">
          <cell r="C208" t="str">
            <v>LAVAMANOS SOBREPONER ELEMENTO BLANCO 0022421001</v>
          </cell>
        </row>
        <row r="209">
          <cell r="C209" t="str">
            <v>LAVAPLATOS CORONA EN ACERO INOXIDABLE</v>
          </cell>
        </row>
        <row r="210">
          <cell r="C210" t="str">
            <v xml:space="preserve">LAVAPLATOS SOCODA DOBLE </v>
          </cell>
        </row>
        <row r="211">
          <cell r="C211" t="str">
            <v>LAVAVAJILLAS GE GLV1440XSS</v>
          </cell>
        </row>
        <row r="212">
          <cell r="C212" t="str">
            <v>MACHONES EN PIEDRA BARICHARA DE ,60X,60 X1,2  CON  PARTE SUPERIOR A DOS AGUAS.</v>
          </cell>
        </row>
        <row r="213">
          <cell r="C213" t="str">
            <v>MADECRAFT PIZANO 15MM BLANCO 153X244</v>
          </cell>
        </row>
        <row r="214">
          <cell r="C214" t="str">
            <v>MADEFONDO PIZANO 3 MM 153 X 244</v>
          </cell>
        </row>
        <row r="215">
          <cell r="C215" t="str">
            <v xml:space="preserve">MADERA CEPILLADA FLOR MORADO 1,5CM X 1,5CM DE 1MT </v>
          </cell>
        </row>
        <row r="216">
          <cell r="C216" t="str">
            <v xml:space="preserve">MADERA CEPILLADA FLOR MORADO 1,5CM X 20CM DE 3MT </v>
          </cell>
        </row>
        <row r="217">
          <cell r="C217" t="str">
            <v xml:space="preserve">MADERA CEPILLADA FLOR MORADO 1,8CM X 15CM DE 3MT </v>
          </cell>
        </row>
        <row r="218">
          <cell r="C218" t="str">
            <v>MADERA CEPILLADA FLOR MORADO 1,8CM X 1MT x 1MT</v>
          </cell>
        </row>
        <row r="219">
          <cell r="C219" t="str">
            <v xml:space="preserve">MADERA CEPILLADA FLOR MORADO 1,8CM X 20CM DE 3MT </v>
          </cell>
        </row>
        <row r="220">
          <cell r="C220" t="str">
            <v xml:space="preserve">MADERA CEPILLADA FLOR MORADO 1,8CM X 7CM DE 3MT </v>
          </cell>
        </row>
        <row r="221">
          <cell r="C221" t="str">
            <v xml:space="preserve">MADERA CEPILLADA FLOR MORADO 3CM X 0,7CM DE 3MT </v>
          </cell>
        </row>
        <row r="222">
          <cell r="C222" t="str">
            <v xml:space="preserve">MADERA CEPILLADA FLOR MORADO 3CM X 15CM DE 3MT </v>
          </cell>
        </row>
        <row r="223">
          <cell r="C223" t="str">
            <v xml:space="preserve">MADERA CEPILLADA FLOR MORADO 3CM X 20CM DE 3MT </v>
          </cell>
        </row>
        <row r="224">
          <cell r="C224" t="str">
            <v xml:space="preserve">MADERA CEPILLADA FLOR MORADO 3CM X 30CM DE 3MT </v>
          </cell>
        </row>
        <row r="225">
          <cell r="C225" t="str">
            <v xml:space="preserve">MADERA CEPILLADA FLOR MORADO 4CM X 10CM DE 3MT </v>
          </cell>
        </row>
        <row r="226">
          <cell r="C226" t="str">
            <v xml:space="preserve">MADERA CEPILLADA FLOR MORADO 4CM X 15CM DE 3MT </v>
          </cell>
        </row>
        <row r="227">
          <cell r="C227" t="str">
            <v xml:space="preserve">MADERA CEPILLADA FLOR MORADO 4CM X 30CM DE 3MT </v>
          </cell>
        </row>
        <row r="228">
          <cell r="C228" t="str">
            <v xml:space="preserve">MADERA CEPILLADA FLOR MORADO 4CM X 4CM DE 3MT </v>
          </cell>
        </row>
        <row r="229">
          <cell r="C229" t="str">
            <v xml:space="preserve">MADERA CEPILLADA FLOR MORADO 5MM X 3CM DE 1MT </v>
          </cell>
        </row>
        <row r="230">
          <cell r="C230" t="str">
            <v xml:space="preserve">MADERA CEPILLADA FLOR MORADO 5MM X 4 CM DE 1MT </v>
          </cell>
        </row>
        <row r="231">
          <cell r="C231" t="str">
            <v xml:space="preserve">MADERA CEPILLADA FLOR MORADO 5MM X 5CM DE 1MT </v>
          </cell>
        </row>
        <row r="232">
          <cell r="C232" t="str">
            <v xml:space="preserve">MADERA CEPILLADA FLOR MORADO 8 X 2,5 CM DE 3MT </v>
          </cell>
        </row>
        <row r="233">
          <cell r="C233" t="str">
            <v>MADERA GRANADILLO 15MM DE 0,18 X 1,15 CONTRAHUELLAS.</v>
          </cell>
        </row>
        <row r="234">
          <cell r="C234" t="str">
            <v>MADERA GRANADILLO 15MM DE 0,28 X 1,15 HUELLAS.</v>
          </cell>
        </row>
        <row r="235">
          <cell r="C235" t="str">
            <v>MADERA GRANADILLO 15MM DE 1,20 X 1,15 DESCANSOS.</v>
          </cell>
        </row>
        <row r="236">
          <cell r="C236" t="str">
            <v xml:space="preserve">MADERA ZAPAN 0,15 X 1,0 ESPESOR 15MM  </v>
          </cell>
        </row>
        <row r="237">
          <cell r="C237" t="str">
            <v xml:space="preserve">MALLA ELECTROSOLDADA 15X15CM DE 4MM </v>
          </cell>
        </row>
        <row r="238">
          <cell r="C238" t="str">
            <v>MANIJA DE INCRUSTAR ZAMAK 870 SATIN NIQUEL CC 106 mm</v>
          </cell>
        </row>
        <row r="239">
          <cell r="C239" t="str">
            <v>MANIJA PARA SISTEMA PROYECTANTE.  BLANCO PINTURA</v>
          </cell>
        </row>
        <row r="240">
          <cell r="C240" t="str">
            <v>MDF 1 CARA 3 MM 183 X 244</v>
          </cell>
        </row>
        <row r="241">
          <cell r="C241" t="str">
            <v>MDF CRUDO 15 MM 183 X 244</v>
          </cell>
        </row>
        <row r="242">
          <cell r="C242" t="str">
            <v>MESÓN BAÑO QUARZTONE BLANCO POLAR O SIMILAR</v>
          </cell>
        </row>
        <row r="243">
          <cell r="C243" t="str">
            <v>MESÓN EN CONCRETO EN SITIO CON FALDON</v>
          </cell>
        </row>
        <row r="244">
          <cell r="C244" t="str">
            <v>MESÓN GRANITO GRIS GUYANA ISLA + LATERALES b=0,80 m</v>
          </cell>
        </row>
        <row r="245">
          <cell r="C245" t="str">
            <v>MESÓN GRANITO NEGRO SAN GABRIEL</v>
          </cell>
        </row>
        <row r="246">
          <cell r="C246" t="str">
            <v>MESÓN LAVAMANOS CREMA SIENA O SIMILAR</v>
          </cell>
        </row>
        <row r="247">
          <cell r="C247" t="str">
            <v>MESÓN LAVAMANOS MÁRMOL PARAISO CON FRENTERO Y COSTADOS LATERALES DE 27 cm</v>
          </cell>
        </row>
        <row r="248">
          <cell r="C248" t="str">
            <v>MOSAICO MEDIA NOCHE 32 X 32</v>
          </cell>
        </row>
        <row r="249">
          <cell r="C249" t="str">
            <v>MUEBLE RECEPCIÓN CON LOGO</v>
          </cell>
        </row>
        <row r="250">
          <cell r="C250" t="str">
            <v xml:space="preserve">OMEGA YC 0.46MM 63.5 X 22.3 MM 3.05 METROS </v>
          </cell>
        </row>
        <row r="251">
          <cell r="C251" t="str">
            <v>ORINAL GOTTA EP/GF PUSH ANTIVANDALICO COLOR BLANCO ANTIB (INCLUYE GRIFERIA)</v>
          </cell>
        </row>
        <row r="252">
          <cell r="C252" t="str">
            <v>PAPELERA ASTRO BLANCO CORONA</v>
          </cell>
        </row>
        <row r="253">
          <cell r="C253" t="str">
            <v>PAPIROS</v>
          </cell>
        </row>
        <row r="254">
          <cell r="C254" t="str">
            <v>PARAL IMPORTADO EN  ACERO INOXIDABLE PARA PASAMANOS</v>
          </cell>
        </row>
        <row r="255">
          <cell r="C255" t="str">
            <v>PASTO KIKUYO</v>
          </cell>
        </row>
        <row r="256">
          <cell r="C256" t="str">
            <v>PERFIL ALUMINIO CABEZAL PARA DIVISIÓN DE VIDRIO TEMPLADO 8MM</v>
          </cell>
        </row>
        <row r="257">
          <cell r="C257" t="str">
            <v>PERFIL ALUMINIO SILLAR PARA DIVISIÓN DE VIDRIO TEMPLADO 8MM</v>
          </cell>
        </row>
        <row r="258">
          <cell r="C258" t="str">
            <v>PERFIL CORNISA BLANCO 3ml</v>
          </cell>
        </row>
        <row r="259">
          <cell r="C259" t="str">
            <v>PERFIL EN ALUMINIO  DE 3”X1-1/2” CON ADAPTADOR. BLANCO PINTURA PARA MARCO HOJAS.</v>
          </cell>
        </row>
        <row r="260">
          <cell r="C260" t="str">
            <v>PERFIL EN ALUMINIO  JAMBA DIVISIÓN DE BAÑO, BLANCO PINTURA</v>
          </cell>
        </row>
        <row r="261">
          <cell r="C261" t="str">
            <v>PERFIL EN ALUMINIO  TIPO PERSIANA FIJA, BLANCO PINTURA</v>
          </cell>
        </row>
        <row r="262">
          <cell r="C262" t="str">
            <v>PUERTAS DE ACERO INOXIDABLE, INCLUYE SISTEMA TIPO RIEL DE CORREDERA, MANIJA Y ACCESORIOS</v>
          </cell>
        </row>
        <row r="263">
          <cell r="C263" t="str">
            <v xml:space="preserve">ENTREPAÑOS EN AGLOMERADO DE MADERA O SILIMAR ENCHAPADO EN LÁMINA DE ACERO INOXIDABLE CALIBRE 0,15 mm </v>
          </cell>
        </row>
        <row r="264">
          <cell r="C264" t="str">
            <v>PERFIL EN ALUMINIO CABEZAL RIEL 2”X 1-3/4. DIVISIÓN CORREDERA EN ALUMINIO COLOR MATE.</v>
          </cell>
        </row>
        <row r="265">
          <cell r="C265" t="str">
            <v>PERFIL EN ALUMINIO CANAL  DE 2”X1” ALETA DESPLAZADA. BLANCO PINTURA PARA MARCO PUERTAS</v>
          </cell>
        </row>
        <row r="266">
          <cell r="C266" t="str">
            <v>PERFIL EN ALUMINIO CARRILERA  1-3/4. ” X 1/2” DIVISIÓN CORREDERA EN ALUMINIO COLOR MATE.</v>
          </cell>
        </row>
        <row r="267">
          <cell r="C267" t="str">
            <v>PERFIL EN ALUMINIO SISTEMA  8025 TRADICIONAL, CABEZAL. BLANCO PINTURA</v>
          </cell>
        </row>
        <row r="268">
          <cell r="C268" t="str">
            <v>PERFIL EN ALUMINIO SISTEMA  8025 TRADICIONAL, ENGANCHE. BLANCO PINTURA</v>
          </cell>
        </row>
        <row r="269">
          <cell r="C269" t="str">
            <v>PERFIL EN ALUMINIO SISTEMA  8025 TRADICIONAL, HORIZONTAL INFERIOR. BLANCO PINTURA</v>
          </cell>
        </row>
        <row r="270">
          <cell r="C270" t="str">
            <v>PERFIL EN ALUMINIO SISTEMA  8025 TRADICIONAL, HORIZONTAL SUPERIOR. BLANCO PINTURA</v>
          </cell>
        </row>
        <row r="271">
          <cell r="C271" t="str">
            <v>PERFIL EN ALUMINIO SISTEMA  8025 TRADICIONAL, JAMBA. BLANCO PINTURA</v>
          </cell>
        </row>
        <row r="272">
          <cell r="C272" t="str">
            <v>PERFIL EN ALUMINIO SISTEMA  8025 TRADICIONAL, SILLAR. BLANCO PINTURA</v>
          </cell>
        </row>
        <row r="273">
          <cell r="C273" t="str">
            <v>PERFIL EN ALUMINIO SISTEMA  8025 TRADICIONAL, TRASLAPE. BLANCO PINTURA</v>
          </cell>
        </row>
        <row r="274">
          <cell r="C274" t="str">
            <v>PERFIL EN ALUMINIO SISTEMA  8025 TRADICIONAL, UNIÓN NAVES. BLANCO PINTURA</v>
          </cell>
        </row>
        <row r="275">
          <cell r="C275" t="str">
            <v>PERFIL EN ALUMINIO SISTEMA PROYECTANTE 3831 TRADICIONAL, DIVISOR.  BLANCO PINTURA</v>
          </cell>
        </row>
        <row r="276">
          <cell r="C276" t="str">
            <v>PERFIL EN ALUMINIO SISTEMA PROYECTANTE 3831 TRADICIONAL, MARCO NAVE Z.  BLANCO PINTURA</v>
          </cell>
        </row>
        <row r="277">
          <cell r="C277" t="str">
            <v>PERFIL EN ALUMINIO SISTEMA PROYECTANTE 3831 TRADICIONAL, PISA VIDRIOS.  BLANCO PINTURA</v>
          </cell>
        </row>
        <row r="278">
          <cell r="C278" t="str">
            <v xml:space="preserve">PERFIL EN ALUMINIO SISTEMA PROYECTANTE 3831 TRADICIONAL, SILLAR CABEZAL Y JAMBA. BLANCO PINTURA </v>
          </cell>
        </row>
        <row r="279">
          <cell r="C279" t="str">
            <v>PERFIL EN ALUMINIO U PESADO  1”  DIVISIÓN CORREDERA EN ALUMINIO COLOR MATE.</v>
          </cell>
        </row>
        <row r="280">
          <cell r="C280" t="str">
            <v>PIEDRA BLANCA</v>
          </cell>
        </row>
        <row r="281">
          <cell r="C281" t="str">
            <v>PIEDRA MUÑECA (PIEDRA APOMAZADO 30,5X61X2 cm)</v>
          </cell>
        </row>
        <row r="282">
          <cell r="C282" t="str">
            <v>PIEDRA SCAPEZZATO FORMATO 0,45 X 0,15 DE 2 A 2,5 CM DE ESPESOR.</v>
          </cell>
        </row>
        <row r="283">
          <cell r="C283" t="str">
            <v>PIEDRA SCAPEZZATO FORMATO 0,45 X 0,15 X 0,06</v>
          </cell>
        </row>
        <row r="284">
          <cell r="C284" t="str">
            <v>PORTON PRINCIPAL 3,00 X 2,20</v>
          </cell>
        </row>
        <row r="285">
          <cell r="C285" t="str">
            <v>PUERTA ACCESO SERVICIOS 1,00 X 2,20</v>
          </cell>
        </row>
        <row r="286">
          <cell r="C286" t="str">
            <v>PUERTA CORREDERA BAÑO PRINCIPAL</v>
          </cell>
        </row>
        <row r="287">
          <cell r="C287" t="str">
            <v>PUERTA CORREDERA HALL - COCINA</v>
          </cell>
        </row>
        <row r="288">
          <cell r="C288" t="str">
            <v>PUERTA DE COMUNICACIÓN 0,81 X 2,20</v>
          </cell>
        </row>
        <row r="289">
          <cell r="C289" t="str">
            <v>PUERTA DE COMUNICACIÓN 0,90 X 2,20</v>
          </cell>
        </row>
        <row r="290">
          <cell r="C290" t="str">
            <v>PUERTA VAIVÉN</v>
          </cell>
        </row>
        <row r="291">
          <cell r="C291" t="str">
            <v>PUERTA VENTANA 0,90 X 2,22</v>
          </cell>
        </row>
        <row r="292">
          <cell r="C292" t="str">
            <v>PUERTA VENTANA 3,45 X 2,20</v>
          </cell>
        </row>
        <row r="293">
          <cell r="C293" t="str">
            <v>PUERTA VENTANA 3,80 X 2,20</v>
          </cell>
        </row>
        <row r="294">
          <cell r="C294" t="str">
            <v>PUERTAS LAVADERO TIPO LAYCO</v>
          </cell>
        </row>
        <row r="295">
          <cell r="C295" t="str">
            <v>REJILLA EN ALUMINIO EXTERIORES</v>
          </cell>
        </row>
        <row r="296">
          <cell r="C296" t="str">
            <v>REJILLA PLÁSTICA 3" X 2" CON SOSCO CONSTANTE</v>
          </cell>
        </row>
        <row r="297">
          <cell r="C297" t="str">
            <v xml:space="preserve">REJILLAS DE VENTILACIÓN EXTERIORES EN FACHADAS </v>
          </cell>
        </row>
        <row r="298">
          <cell r="C298" t="str">
            <v>REPISA ORDINARIA</v>
          </cell>
        </row>
        <row r="299">
          <cell r="C299" t="str">
            <v>REPISA TABLEMAC SUPER T</v>
          </cell>
        </row>
        <row r="300">
          <cell r="C300" t="str">
            <v>RIEL D52 AL 3M DUCASSE DUCASSE</v>
          </cell>
        </row>
        <row r="301">
          <cell r="C301" t="str">
            <v>RIEL EXTENSION TOTAL 550 MM 45 KG. ACERO ZINCADO PAR</v>
          </cell>
        </row>
        <row r="302">
          <cell r="C302" t="str">
            <v>RODACHINAS DIVISIÓN CORREDERA EN ALUMINIO COLOR MATE.</v>
          </cell>
        </row>
        <row r="303">
          <cell r="C303" t="str">
            <v>RODAMIENTO METALICO PARA SISTEMA 8025 TRADICIONAL.</v>
          </cell>
        </row>
        <row r="304">
          <cell r="C304" t="str">
            <v>SECADOR PARA MANOS DE CARCASA EN ACERO IINOXIDABLE 304 SATINADO, CALIBRE 1.2 mm, MOTOR SIN ESCOBILLAS.</v>
          </cell>
        </row>
        <row r="305">
          <cell r="C305" t="str">
            <v>TACOS PIEDRA BLANCA EN CULATAS</v>
          </cell>
        </row>
        <row r="306">
          <cell r="C306" t="str">
            <v>TAPÓN EN ACERO INOXIDABLE D=1/2"</v>
          </cell>
        </row>
        <row r="307">
          <cell r="C307" t="str">
            <v>TAPÓN EN ACERO INOXIDABLE D=2"</v>
          </cell>
        </row>
        <row r="308">
          <cell r="C308" t="str">
            <v>TEJA PLANA  TIPO MOORE – LARGO 0,29 ANCHO 0,20 ESPESOR 1,5CM PESOS 1,5KG POR UN,  UNIDADES POR M2 -21UN</v>
          </cell>
        </row>
        <row r="309">
          <cell r="C309" t="str">
            <v>TEJA TERMOACÚSTICA TRAPEZOIDAL 82 CM- 18MM- FOIL-LAMINA DE ACERO Y ASFALTO</v>
          </cell>
        </row>
        <row r="310">
          <cell r="C310" t="str">
            <v>TRIPLEX LAMINA DE FLOR MORADO 4MM 1,22*2,44</v>
          </cell>
        </row>
        <row r="311">
          <cell r="C311" t="str">
            <v>TUBO SUBPASAMANOS EN ACERO INOXIDABLE D=1/2"</v>
          </cell>
        </row>
        <row r="312">
          <cell r="C312" t="str">
            <v>VENTANA  0,50 X 1,07</v>
          </cell>
        </row>
        <row r="313">
          <cell r="C313" t="str">
            <v>VENTANA 0,80 X 1,07</v>
          </cell>
        </row>
        <row r="314">
          <cell r="C314" t="str">
            <v>VENTANA 1,20 X 1,10</v>
          </cell>
        </row>
        <row r="315">
          <cell r="C315" t="str">
            <v>VENTANA 1,40 X 1,00</v>
          </cell>
        </row>
        <row r="316">
          <cell r="C316" t="str">
            <v>VENTANA 1,40 X 1,10</v>
          </cell>
        </row>
        <row r="317">
          <cell r="C317" t="str">
            <v>VENTANA 1,50 X 1,70</v>
          </cell>
        </row>
        <row r="318">
          <cell r="C318" t="str">
            <v>VENTANA 1,60 X 0,90</v>
          </cell>
        </row>
        <row r="319">
          <cell r="C319" t="str">
            <v>VENTANA 2,00 X 3,00</v>
          </cell>
        </row>
        <row r="320">
          <cell r="C320" t="str">
            <v>VENTANA 3,00 X 1,70</v>
          </cell>
        </row>
        <row r="321">
          <cell r="C321" t="str">
            <v>VENTANA 4,00 X 1,70</v>
          </cell>
        </row>
        <row r="322">
          <cell r="C322" t="str">
            <v>VIDRIO INCOLORO DE 5MM- EL DIAMANTE.</v>
          </cell>
        </row>
        <row r="323">
          <cell r="C323" t="str">
            <v>VIDRIO INCOLORO DE 8MM- EL DIAMANTE.</v>
          </cell>
        </row>
        <row r="324">
          <cell r="C324" t="str">
            <v>VIDRIO TEMPLADO DE 4MM- EL DIAMANTE.</v>
          </cell>
        </row>
        <row r="325">
          <cell r="C325" t="str">
            <v>VIDRIO TEMPLADO DE 5MM- EL DIAMANTE.</v>
          </cell>
        </row>
        <row r="326">
          <cell r="C326" t="str">
            <v>VIDRIO TEMPLADO DE 8MM- EL DIAMANTE.</v>
          </cell>
        </row>
        <row r="327">
          <cell r="C327" t="str">
            <v>VIDRIOS PUERTA 0,20 X 0,70</v>
          </cell>
        </row>
        <row r="328">
          <cell r="C328" t="str">
            <v>VIDRIOS PUERTA 0,50 X 0,65</v>
          </cell>
        </row>
        <row r="329">
          <cell r="C329" t="str">
            <v xml:space="preserve">VIGUETA YC 0.46 MM  38 X 19 MM 3.05 METROS </v>
          </cell>
        </row>
        <row r="330">
          <cell r="C330" t="str">
            <v xml:space="preserve">WIN EN ALUMINIO </v>
          </cell>
        </row>
        <row r="331">
          <cell r="C331" t="str">
            <v>PUERTA  SISTEMA FIJO REFERENCIA 3831 DE ALUMINA O SIMILAR, ACABADO ANODIZADO.  VIDRIO LAMINADO DE 8mm 4+4 POLIVINIL 76 MICRAS. CERRADURA DE MANIJA SCHLAGE, JUPITER CROMADO MATE A 90 cm DE ALTO.</v>
          </cell>
        </row>
        <row r="332">
          <cell r="C332" t="str">
            <v>VENTANA  DE SISTEMA FIJO EN ALUMINIO ANODIZADO CON PERFIL PROYECTANTE, REJILLA EN ALUMINIO ANODIZADO, ALFAJIA EN ALUMINIO, VIDRIO EN CRISTAL TEMPLADO  LAMINADO 4mm+4mm, POLIVINIL 76 MICRAS. INCLUYE PELICULA DE SEGURIDAD CON FILTRO UV.</v>
          </cell>
        </row>
        <row r="333">
          <cell r="C333" t="str">
            <v>REJILLA DE  SISTEMA FIJO,PERFILERIA  EN ALUMINIO ANODIZADO NATURAL CON PERFIL PROYECTANTE, ALFAJIA EN ALUMINIO.</v>
          </cell>
        </row>
        <row r="334">
          <cell r="C334" t="str">
            <v>REJILLA AEROSHIELD BIOCLIMÁTICA HOUNTER DOUGLAS, 2 PALETAS SIN MALLA MAS TORNILLOS AUTOPERFORANTES SEGÚN DISEÑO 1.10 X 0.20 m.</v>
          </cell>
        </row>
        <row r="335">
          <cell r="C335" t="str">
            <v>PUERTA EN ACERO INOXIDABLE DE DOS PULGADAS, APOYADA SOBRE PÁRALES TUBULARES TELESCÓPICOS,  CRISTAL TEMPLADO LAMINADO 4+4. HERRAJES CILINDRICOS, TUBULARES EN ACERO INOXIDABLE.INCLUYE CERRADURA DE MANIJA EN ACERO INOXIDABLE.</v>
          </cell>
        </row>
        <row r="336">
          <cell r="C336" t="str">
            <v>PUERTA LAMINADA COLD ROLLED CALIBRE 18, MARCO EN LAMINA, HOJA METÁLICA ENTAMBORADA, ACABADO EN ESMALTE IGNIFUGO, MANIJA EN ACERO INOXIDABLE DE TOPE RESORTE. REJILLAS EMPOTRADAS PREFABRICADAS. CERRADURA SCHLAGE PRESTIGE JUPITER  ALTURA 90 cm.</v>
          </cell>
        </row>
        <row r="337">
          <cell r="C337" t="str">
            <v>PUERTA BATIENTE HERMETICA, HOJAS TIPO P50 INOX</v>
          </cell>
        </row>
        <row r="338">
          <cell r="C338" t="str">
            <v>PUERTA ENTAMBORADA, ACABADO MELANIMA</v>
          </cell>
        </row>
        <row r="339">
          <cell r="C339" t="str">
            <v>BANCA EN LISTÓN DE MADERA TECA ACABADO NATURAL SIN ESMALTE  SOBRE ANGULO 2" X2" X 1/4"</v>
          </cell>
        </row>
        <row r="340">
          <cell r="C340" t="str">
            <v>BARANDA EN VIDRIO TEMPLADO LAMINADO 5+5 INCOLORO DOBLE PASAMANOS EN TUBO DE 2" Y PEDESTAL EN PLATINA DE 1/4 DILATADORES SUJECIÓN DE VIDRIO  EN 3/8" EN ACERO INOXIDABLE. ANCLAJE SUPERIOR.</v>
          </cell>
        </row>
        <row r="341">
          <cell r="C341" t="str">
            <v>PASAMANOS DOBLE EN TUBO DE 2" EN ACERO INOXIDABLE CAL. 18 ANCLADO A MURO CON VARILLA DE 1/2" Y MONEDA DE 2" PARA ANCLAJE A MURO.</v>
          </cell>
        </row>
        <row r="342">
          <cell r="C342" t="str">
            <v>BARANDA CUBIERTA EN VIDRIO TEMPLADO DE 8MM INCOLORO CON PEDESTAL EN TUBO DE 1 1/2" EN ACERO INOXIDABLE ANCLAJE SUPERIOR H:0.90MT</v>
          </cell>
        </row>
        <row r="343">
          <cell r="C343" t="str">
            <v>BARANDA METÁLICA CON PASAMANOS EN TUBO DE 2" PEDESTAL EN PLATINA 1/4" Y LÁMINA MICROPERFORADA DE 3MM DÍAMETRO EN ACERO INOXIDABLE. ANCLAJE LATERAL.</v>
          </cell>
        </row>
        <row r="344">
          <cell r="C344" t="str">
            <v>ARENA DE PEÑA</v>
          </cell>
        </row>
        <row r="345">
          <cell r="C345" t="str">
            <v>ARENA DE PEÑA LIMPIA</v>
          </cell>
        </row>
        <row r="346">
          <cell r="C346" t="str">
            <v>ARENA DE POZO</v>
          </cell>
        </row>
        <row r="347">
          <cell r="C347" t="str">
            <v>ARENA DE RÍO</v>
          </cell>
        </row>
        <row r="348">
          <cell r="C348" t="str">
            <v>ARENA LAVADA DE RÍO</v>
          </cell>
        </row>
        <row r="349">
          <cell r="C349" t="str">
            <v>BASE B-200</v>
          </cell>
        </row>
        <row r="350">
          <cell r="C350" t="str">
            <v>BASE B-400</v>
          </cell>
        </row>
        <row r="351">
          <cell r="C351" t="str">
            <v>BASE B-600</v>
          </cell>
        </row>
        <row r="352">
          <cell r="C352" t="str">
            <v>BASE GRANULAR TIPO INVIAS BG-1</v>
          </cell>
        </row>
        <row r="353">
          <cell r="C353" t="str">
            <v>GRAVA DE 3/4"</v>
          </cell>
        </row>
        <row r="354">
          <cell r="C354" t="str">
            <v>GRAVA DE 1/2"</v>
          </cell>
        </row>
        <row r="355">
          <cell r="C355" t="str">
            <v>GRAVA DE RÍO</v>
          </cell>
        </row>
        <row r="356">
          <cell r="C356" t="str">
            <v>PIEDRA MEDIA ZONGA</v>
          </cell>
        </row>
        <row r="357">
          <cell r="C357" t="str">
            <v>PIEDRA RAJÓN</v>
          </cell>
        </row>
        <row r="358">
          <cell r="C358" t="str">
            <v>RECEBO COMÚN</v>
          </cell>
        </row>
        <row r="359">
          <cell r="C359" t="str">
            <v>SUBBASE GRANULAR TIPO INVIAS SBG-1</v>
          </cell>
        </row>
        <row r="360">
          <cell r="C360" t="str">
            <v>ACOMETIDA GENERAL COBRE AISLADO</v>
          </cell>
        </row>
        <row r="361">
          <cell r="C361" t="str">
            <v>ADAPTADOR EMT 1/2" TERMINAL CON ROSCA</v>
          </cell>
        </row>
        <row r="362">
          <cell r="C362" t="str">
            <v>ALAMBRE #10 AWG THHN</v>
          </cell>
        </row>
        <row r="363">
          <cell r="C363" t="str">
            <v>ALAMBRE #12 AWG THHN</v>
          </cell>
        </row>
        <row r="364">
          <cell r="C364" t="str">
            <v>ALAMBRE AL #4 THHN AWG</v>
          </cell>
        </row>
        <row r="365">
          <cell r="C365" t="str">
            <v>ALAMBRE CU AISLADO THHN/THWN NO 12</v>
          </cell>
        </row>
        <row r="366">
          <cell r="C366" t="str">
            <v>ALAMBRE CU DESNUDO NO 14</v>
          </cell>
        </row>
        <row r="367">
          <cell r="C367" t="str">
            <v>ALAMBRE DESNUDO #10</v>
          </cell>
        </row>
        <row r="368">
          <cell r="C368" t="str">
            <v>ALAMBRE DESNUDO #12</v>
          </cell>
        </row>
        <row r="369">
          <cell r="C369" t="str">
            <v>ALAMBRE DESNUDO CU #8 TIERRA</v>
          </cell>
        </row>
        <row r="370">
          <cell r="C370" t="str">
            <v>BALA FLUORESCENTE 26W 120 V</v>
          </cell>
        </row>
        <row r="371">
          <cell r="C371" t="str">
            <v>BARRA DE ESTAÑO PARA SOLDAR CABLES</v>
          </cell>
        </row>
        <row r="372">
          <cell r="C372" t="str">
            <v>BARRAJES</v>
          </cell>
        </row>
        <row r="373">
          <cell r="C373" t="str">
            <v>BOTON DE PANICO DOBLE VIA</v>
          </cell>
        </row>
        <row r="374">
          <cell r="C374" t="str">
            <v>CABLE DE COBRE NO 2/0 PARA SISTEMA DE TIERRA</v>
          </cell>
        </row>
        <row r="375">
          <cell r="C375" t="str">
            <v>CABLE DESNUDO #6 CU TEMPLE DURO</v>
          </cell>
        </row>
        <row r="376">
          <cell r="C376" t="str">
            <v>CABLE ENCAUCHETADO 4x6 AGW</v>
          </cell>
        </row>
        <row r="377">
          <cell r="C377" t="str">
            <v>CABLE TELEFONICO MULTIPAR</v>
          </cell>
        </row>
        <row r="378">
          <cell r="C378" t="str">
            <v>CABLE UTP NO APANTALLADO CATEGORÍA 5E</v>
          </cell>
        </row>
        <row r="379">
          <cell r="C379" t="str">
            <v>CAJA  DOBLE FONDO 10X10</v>
          </cell>
        </row>
        <row r="380">
          <cell r="C380" t="str">
            <v>CAJA  REF. 2400</v>
          </cell>
        </row>
        <row r="381">
          <cell r="C381" t="str">
            <v xml:space="preserve">CAJA 2400 CUADRADA GALV CAL-20 4" X 4" RETIE </v>
          </cell>
        </row>
        <row r="382">
          <cell r="C382" t="str">
            <v>CAJA CONTADOR TRIFASICO</v>
          </cell>
        </row>
        <row r="383">
          <cell r="C383" t="str">
            <v>CAJA OCTOGONAL</v>
          </cell>
        </row>
        <row r="384">
          <cell r="C384" t="str">
            <v>CAJA PARA 6 CIRCUITOS</v>
          </cell>
        </row>
        <row r="385">
          <cell r="C385" t="str">
            <v>CAJA RECTANGULAR</v>
          </cell>
        </row>
        <row r="386">
          <cell r="C386" t="str">
            <v>CONECTOR DE RESORTE AMARILLO</v>
          </cell>
        </row>
        <row r="387">
          <cell r="C387" t="str">
            <v>CONECTOR DE RESORTE ROJO</v>
          </cell>
        </row>
        <row r="388">
          <cell r="C388" t="str">
            <v>CONECTOR DE RESORTE VERDE</v>
          </cell>
        </row>
        <row r="389">
          <cell r="C389" t="str">
            <v>CONECTORES DE RESORTE CABLES NO.22-12 MARCA 3M</v>
          </cell>
        </row>
        <row r="390">
          <cell r="C390" t="str">
            <v xml:space="preserve">CURVA EMT 1/2 </v>
          </cell>
        </row>
        <row r="391">
          <cell r="C391" t="str">
            <v>CURVAS PVC DE 1.1/4"</v>
          </cell>
        </row>
        <row r="392">
          <cell r="C392" t="str">
            <v>DETECTOR DE APERTURA LIVIANO CON GAP EXTENDIDO DE  1" (25MM)</v>
          </cell>
        </row>
        <row r="393">
          <cell r="C393" t="str">
            <v>DETECTOR POR INFRARROJO DE 90</v>
          </cell>
        </row>
        <row r="394">
          <cell r="C394" t="str">
            <v xml:space="preserve">DUCTERÍA EN 2Ø2” PVC ENTERRADA EN PISO </v>
          </cell>
        </row>
        <row r="395">
          <cell r="C395" t="str">
            <v>ELEMENTOS DE FIJACION</v>
          </cell>
        </row>
        <row r="396">
          <cell r="C396" t="str">
            <v>INTERRUPTOR AUTOMATICO 3x40A</v>
          </cell>
        </row>
        <row r="397">
          <cell r="C397" t="str">
            <v>INTERRUPTOR AUTOMATICO 3x70A</v>
          </cell>
        </row>
        <row r="398">
          <cell r="C398" t="str">
            <v>INTERRUPTOR ENCHUFABLE 3x20A</v>
          </cell>
        </row>
        <row r="399">
          <cell r="C399" t="str">
            <v>INTERRUPTOR ENCHUFABLE 3x30A</v>
          </cell>
        </row>
        <row r="400">
          <cell r="C400" t="str">
            <v>INTERRUPTOR ENCHUFABLE 3x40A</v>
          </cell>
        </row>
        <row r="401">
          <cell r="C401" t="str">
            <v>INTERRUPTOR SENCILLO EN LINEA ACORDADA</v>
          </cell>
        </row>
        <row r="402">
          <cell r="C402" t="str">
            <v xml:space="preserve">LÁMPARA FLUORESCENTE COMPACTA DE 1X26 W TIPO OJOS DE BUEY </v>
          </cell>
        </row>
        <row r="403">
          <cell r="C403" t="str">
            <v>LUMINARIA TIPO TORTUGA 50 W 110 V</v>
          </cell>
        </row>
        <row r="404">
          <cell r="C404" t="str">
            <v>MOLDES CABLE - CABLE</v>
          </cell>
        </row>
        <row r="405">
          <cell r="C405" t="str">
            <v>MOLDES VARILLA - CABLE</v>
          </cell>
        </row>
        <row r="406">
          <cell r="C406" t="str">
            <v>POMADA DE SOLDADURA PARA CABLES</v>
          </cell>
        </row>
        <row r="407">
          <cell r="C407" t="str">
            <v>RACK 3 FT CON KIT DE VENTILACIÓN Y MULTITOMA</v>
          </cell>
        </row>
        <row r="408">
          <cell r="C408" t="str">
            <v xml:space="preserve">ROSETA </v>
          </cell>
        </row>
        <row r="409">
          <cell r="C409" t="str">
            <v>SIRENA DE 105 DB</v>
          </cell>
        </row>
        <row r="410">
          <cell r="C410" t="str">
            <v>SIRENA DE 30W</v>
          </cell>
        </row>
        <row r="411">
          <cell r="C411" t="str">
            <v>SOLDADURA EXOTERMICA DE 115GR</v>
          </cell>
        </row>
        <row r="412">
          <cell r="C412" t="str">
            <v>SUPLEMENTO REF:2400</v>
          </cell>
        </row>
        <row r="413">
          <cell r="C413" t="str">
            <v>TABLERO DE 12 CIRCUITOS</v>
          </cell>
        </row>
        <row r="414">
          <cell r="C414" t="str">
            <v>TABLERO DE 36 CTS CON PUERTA Y ESPACIO PARA TOTALIZADOR</v>
          </cell>
        </row>
        <row r="415">
          <cell r="C415" t="str">
            <v>TABLERO GENERAL DE ACOMETIDAS ELECTRICAS SISTEMA NORMAL</v>
          </cell>
        </row>
        <row r="416">
          <cell r="C416" t="str">
            <v>TABLERO TOTALIZADOR 12 CIRCUITOS</v>
          </cell>
        </row>
        <row r="417">
          <cell r="C417" t="str">
            <v>TECLADO PARA PROGRAMAR Y ACTIVAR CLAVES</v>
          </cell>
        </row>
        <row r="418">
          <cell r="C418" t="str">
            <v>TERMINAL PVC DE 1.1/4"</v>
          </cell>
        </row>
        <row r="419">
          <cell r="C419" t="str">
            <v>TERMINAL PVC DE 1/2"</v>
          </cell>
        </row>
        <row r="420">
          <cell r="C420" t="str">
            <v>TERMINAL PVC DE 3/4"</v>
          </cell>
        </row>
        <row r="421">
          <cell r="C421" t="str">
            <v xml:space="preserve">TOMA BIFÁSICA </v>
          </cell>
        </row>
        <row r="422">
          <cell r="C422" t="str">
            <v>TOMA MONOFASICA DOBLE CON POLO A TIERRA</v>
          </cell>
        </row>
        <row r="423">
          <cell r="C423" t="str">
            <v>TOMA MONOFASICA DOBLE TIPO GFCI</v>
          </cell>
        </row>
        <row r="424">
          <cell r="C424" t="str">
            <v>TOMA PARA TELEFONIA EN LINEA A CONVENIR</v>
          </cell>
        </row>
        <row r="425">
          <cell r="C425" t="str">
            <v>TOMA PARA TV EN LINEA A CONVENIR</v>
          </cell>
        </row>
        <row r="426">
          <cell r="C426" t="str">
            <v>TOMA TELEFÓNICA</v>
          </cell>
        </row>
        <row r="427">
          <cell r="C427" t="str">
            <v>TOMA TELEVISION</v>
          </cell>
        </row>
        <row r="428">
          <cell r="C428" t="str">
            <v>TOMA TRIFÁSICA</v>
          </cell>
        </row>
        <row r="429">
          <cell r="C429" t="str">
            <v>TOMACORRIENTE AMBIA REFRESH LUMINEX</v>
          </cell>
        </row>
        <row r="430">
          <cell r="C430" t="str">
            <v>TOMACORRIENTE TRIFASICO</v>
          </cell>
        </row>
        <row r="431">
          <cell r="C431" t="str">
            <v>TOPES CAZUELA CROMADO</v>
          </cell>
        </row>
        <row r="432">
          <cell r="C432" t="str">
            <v>TUBERÍA DE Ø 1.1/4" PVC</v>
          </cell>
        </row>
        <row r="433">
          <cell r="C433" t="str">
            <v>TUBERIA PVC DE 1/2"</v>
          </cell>
        </row>
        <row r="434">
          <cell r="C434" t="str">
            <v>TUBERIA PVC DE 3/4"</v>
          </cell>
        </row>
        <row r="435">
          <cell r="C435" t="str">
            <v xml:space="preserve">TUBO CONDUIT METALICO EMT 1/2" X 3 MTS </v>
          </cell>
        </row>
        <row r="436">
          <cell r="C436" t="str">
            <v>TUBO CONDUIT PVC DE 1"</v>
          </cell>
        </row>
        <row r="437">
          <cell r="C437" t="str">
            <v>TUBO CONDUIT PVC DE 1/2"</v>
          </cell>
        </row>
        <row r="438">
          <cell r="C438" t="str">
            <v>TUBO CONDUIT PVC DE 3/4"</v>
          </cell>
        </row>
        <row r="439">
          <cell r="C439" t="str">
            <v>UNION EMT 1/2"</v>
          </cell>
        </row>
        <row r="440">
          <cell r="C440" t="str">
            <v>VARILLAS COOPER WELD DE 5/8"X 2,44M CU</v>
          </cell>
        </row>
        <row r="441">
          <cell r="C441" t="str">
            <v>TELEVISOR SAMSUNG DE 65" 152cm SMART TV SUHD</v>
          </cell>
        </row>
        <row r="442">
          <cell r="C442" t="str">
            <v>ACERO DE REFUERZO 60000 PSI</v>
          </cell>
        </row>
        <row r="443">
          <cell r="C443" t="str">
            <v>ACERO LÁMINADO A 572 Grado 50, EN PERFILES LAMINADOS EN CALIENTE , SEGÚN ASTM A 572.</v>
          </cell>
        </row>
        <row r="444">
          <cell r="C444" t="str">
            <v>ÁNGULO</v>
          </cell>
        </row>
        <row r="445">
          <cell r="C445" t="str">
            <v>ANGULO  ESQUINERO 6 M X 1/8" X 1"</v>
          </cell>
        </row>
        <row r="446">
          <cell r="C446" t="str">
            <v>ÁNGULO 6 METROS 1/8 X 1 PULGADA ANCHO - 36</v>
          </cell>
        </row>
        <row r="447">
          <cell r="C447" t="str">
            <v xml:space="preserve">ANGULO YC  0.46MM  30CM X 30CM X 2.44 METROS </v>
          </cell>
        </row>
        <row r="448">
          <cell r="C448" t="str">
            <v>BLOQUE # 4 (33X23X9 cm)</v>
          </cell>
        </row>
        <row r="449">
          <cell r="C449" t="str">
            <v>BLOQUE # 5 (33X23X11,5 cm)</v>
          </cell>
        </row>
        <row r="450">
          <cell r="C450" t="str">
            <v>BLOQUE CONCRETO LISO #10  (9X19X39)</v>
          </cell>
        </row>
        <row r="451">
          <cell r="C451" t="str">
            <v>BLOQUE CONCRETO LISO #15  (14X19X39)</v>
          </cell>
        </row>
        <row r="452">
          <cell r="C452" t="str">
            <v>BLOQUE CONCRETO LISO (10X20X40)</v>
          </cell>
        </row>
        <row r="453">
          <cell r="C453" t="str">
            <v>BLOQUE CONCRETO LISO (12X20X40)</v>
          </cell>
        </row>
        <row r="454">
          <cell r="C454" t="str">
            <v>BLOQUE CONCRETO LISO (15X20X40)</v>
          </cell>
        </row>
        <row r="455">
          <cell r="C455" t="str">
            <v>BLOQUE CONCRETO TIPO SPLIT (15X20X40)</v>
          </cell>
        </row>
        <row r="456">
          <cell r="C456" t="str">
            <v>CASETÓN DE GUADUA</v>
          </cell>
        </row>
        <row r="457">
          <cell r="C457" t="str">
            <v>CEMENTO GRIS TIPO PORTLAND</v>
          </cell>
        </row>
        <row r="458">
          <cell r="C458" t="str">
            <v>CIZALLA</v>
          </cell>
        </row>
        <row r="459">
          <cell r="C459" t="str">
            <v>CONCRETO 14,5 MPa GRAVA COMÚN DIRECTO DE CONCRETERA</v>
          </cell>
        </row>
        <row r="460">
          <cell r="C460" t="str">
            <v>CONCRETO 14,5 MPa GRAVA FINA DIRECTO DE CONCRETERA</v>
          </cell>
        </row>
        <row r="461">
          <cell r="C461" t="str">
            <v>CONCRETO 14,5 MPa IMPERMEABILIZADO GRAVA COMÚN DIRECTO DE CONCRETERA</v>
          </cell>
        </row>
        <row r="462">
          <cell r="C462" t="str">
            <v>CONCRETO 14,5 MPa MEZCLADO EN OBRA</v>
          </cell>
        </row>
        <row r="463">
          <cell r="C463" t="str">
            <v>CONCRETO 17,5 MPa GRAVA COMÚN DIRECTO DE CONCRETERA</v>
          </cell>
        </row>
        <row r="464">
          <cell r="C464" t="str">
            <v>CONCRETO 17,5 MPa GRAVA FINA DIRECTO DE CONCRETERA</v>
          </cell>
        </row>
        <row r="465">
          <cell r="C465" t="str">
            <v>CONCRETO 17,5 MPa IMPERMEABILIZADO GRAVA COMÚN DIRECTO DE CONCRETERA</v>
          </cell>
        </row>
        <row r="466">
          <cell r="C466" t="str">
            <v>CONCRETO 17,5 MPa MEZCLADO EN OBRA</v>
          </cell>
        </row>
        <row r="467">
          <cell r="C467" t="str">
            <v>CONCRETO 21,0 Mpa GRAVA COMÚN DIRECTO DE CONCRETERA</v>
          </cell>
        </row>
        <row r="468">
          <cell r="C468" t="str">
            <v>CONCRETO 21,0 Mpa GRAVA FINA DIRECTO DE CONCRETERA</v>
          </cell>
        </row>
        <row r="469">
          <cell r="C469" t="str">
            <v>CONCRETO 21,0 Mpa IMPERMEABILIZADO GRAVA COMÚN DIRECTO DE CONCRETERA</v>
          </cell>
        </row>
        <row r="470">
          <cell r="C470" t="str">
            <v>CONCRETO 21,0 MPa MEZCLADO EN OBRA</v>
          </cell>
        </row>
        <row r="471">
          <cell r="C471" t="str">
            <v>CONCRETO 21,0 Mpa TREMIE DIRECTO DE CONCRETERA</v>
          </cell>
        </row>
        <row r="472">
          <cell r="C472" t="str">
            <v>CONCRETO 24,5 Mpa GRAVA COMÚN DIRECTO DE CONCRETERA</v>
          </cell>
        </row>
        <row r="473">
          <cell r="C473" t="str">
            <v>CONCRETO 24,5 Mpa GRAVA FINA DIRECTO DE CONCRETERA</v>
          </cell>
        </row>
        <row r="474">
          <cell r="C474" t="str">
            <v>CONCRETO 24,5 Mpa IMPERMEABILIZADO GRAVA COMÚN DIRECTO DE CONCRETERA</v>
          </cell>
        </row>
        <row r="475">
          <cell r="C475" t="str">
            <v>CONCRETO 24,5 Mpa MEZCLADO EN OBRA</v>
          </cell>
        </row>
        <row r="476">
          <cell r="C476" t="str">
            <v>CONCRETO 24,5 Mpa TREMIE DIRECTO DE CONCRETERA</v>
          </cell>
        </row>
        <row r="477">
          <cell r="C477" t="str">
            <v>CONCRETO 28,0 Mpa GRAVA COMÚN DIRECTO DE CONCRETERA</v>
          </cell>
        </row>
        <row r="478">
          <cell r="C478" t="str">
            <v>CONCRETO 28,0 Mpa GRAVA FINA  DIRECTO DE CONCRETERA</v>
          </cell>
        </row>
        <row r="479">
          <cell r="C479" t="str">
            <v>CONCRETO 28,0 Mpa IMPERMEABILIZADO GRAVA COMÚN DIRECTO DE CONCRETERA</v>
          </cell>
        </row>
        <row r="480">
          <cell r="C480" t="str">
            <v>CONCRETO 28,0 MPa MEZCLADO EN OBRA</v>
          </cell>
        </row>
        <row r="481">
          <cell r="C481" t="str">
            <v>CONCRETO 28,0 Mpa TREMIE DIRECTO DE CONCRETERA</v>
          </cell>
        </row>
        <row r="482">
          <cell r="C482" t="str">
            <v>CONCRETO 31,5 Mpa GRAVA COMÚN DIRECTO DE CONCRETERA</v>
          </cell>
        </row>
        <row r="483">
          <cell r="C483" t="str">
            <v>CONCRETO 31,5 Mpa GRAVA FINA DIRECTO DE CONCRETERA</v>
          </cell>
        </row>
        <row r="484">
          <cell r="C484" t="str">
            <v>CONCRETO 31,5 Mpa IMPERMEABILIZADO GRAVA COMÚN DIRECTO DE CONCRETERA</v>
          </cell>
        </row>
        <row r="485">
          <cell r="C485" t="str">
            <v>CONCRETO 31,5 Mpa TREMIE DIRECTO DE CONCRETERA</v>
          </cell>
        </row>
        <row r="486">
          <cell r="C486" t="str">
            <v>CONCRETO 35,0 Mpa GRAVA COMÚN DIRECTO DE CONCRETERA</v>
          </cell>
        </row>
        <row r="487">
          <cell r="C487" t="str">
            <v>CONCRETO 35,0 Mpa GRAVA FINA DIRECTO DE CONCRETERA</v>
          </cell>
        </row>
        <row r="488">
          <cell r="C488" t="str">
            <v>CONCRETO 35,0 Mpa IMPERMEABILIZADO GRAVA COMÚN DIRECTO DE CONCRETERA</v>
          </cell>
        </row>
        <row r="489">
          <cell r="C489" t="str">
            <v>CONCRETO 35,0 Mpa TREMIE DIRECTO DE CONCRETERA</v>
          </cell>
        </row>
        <row r="490">
          <cell r="C490" t="str">
            <v>CONCRETO 38,5 Mpa GRAVA COMÚN DIRECTO DE CONCRETERA</v>
          </cell>
        </row>
        <row r="491">
          <cell r="C491" t="str">
            <v>CONCRETO 38,5 Mpa GRAVA FINA DIRECTO DE CONCRETERA</v>
          </cell>
        </row>
        <row r="492">
          <cell r="C492" t="str">
            <v>CONCRETO 38,5 Mpa IMPERMEABILIZADO GRAVA COMÚN DIRECTO DE CONCRETERA</v>
          </cell>
        </row>
        <row r="493">
          <cell r="C493" t="str">
            <v>CONCRETO 38,5 Mpa TREMIE DIRECTO DE CONCRETERA</v>
          </cell>
        </row>
        <row r="494">
          <cell r="C494" t="str">
            <v>CONCRETO 42,0 Mpa GRAVA COMÚN DIRECTO DE CONCRETERA</v>
          </cell>
        </row>
        <row r="495">
          <cell r="C495" t="str">
            <v>CONCRETO 42,0 Mpa GRAVA FINA DIRECTO DE CONCRETERA</v>
          </cell>
        </row>
        <row r="496">
          <cell r="C496" t="str">
            <v>CONCRETO 42,0 Mpa IMPERMEABILIZADO GRAVA COMÚN DIRECTO DE CONCRETERA</v>
          </cell>
        </row>
        <row r="497">
          <cell r="C497" t="str">
            <v>CONCRETO 42,0 Mpa TREMIE DIRECTO DE CONCRETERA</v>
          </cell>
        </row>
        <row r="498">
          <cell r="C498" t="str">
            <v>CORTE LADRILLOS</v>
          </cell>
        </row>
        <row r="499">
          <cell r="C499" t="str">
            <v>ENSAYOS DE RESISTENCIA A LA COMPRESIÓN</v>
          </cell>
        </row>
        <row r="500">
          <cell r="C500" t="str">
            <v>LADRILLO  RECOCIDO COMÚN</v>
          </cell>
        </row>
        <row r="501">
          <cell r="C501" t="str">
            <v>LADRILLO PORTANTE 306 X 12 CAPUCHINO (29X12X6 cm)</v>
          </cell>
        </row>
        <row r="502">
          <cell r="C502" t="str">
            <v>LADRILLO PORTANTE 306 X 12 COCOA (29X12X6 cm)</v>
          </cell>
        </row>
        <row r="503">
          <cell r="C503" t="str">
            <v>LADRILLO PRENSADO DE PERRFORACIÓN VERTICAL</v>
          </cell>
        </row>
        <row r="504">
          <cell r="C504" t="str">
            <v>LADRILLO PRENSADO MACIZO SANTAFE</v>
          </cell>
        </row>
        <row r="505">
          <cell r="C505" t="str">
            <v>LADRILLO TOLETE GRAN FORMATO COCOA RUGOSO (39X11,5X5)</v>
          </cell>
        </row>
        <row r="506">
          <cell r="C506" t="str">
            <v>LADRILLO TOLETE GRAN FORMATO TIERRA (39X11,5X5)</v>
          </cell>
        </row>
        <row r="507">
          <cell r="C507" t="str">
            <v>MALLA ELECTROSOLDADA</v>
          </cell>
        </row>
        <row r="508">
          <cell r="C508" t="str">
            <v>MALLA ELECTROSOLDADA M-221</v>
          </cell>
        </row>
        <row r="509">
          <cell r="C509" t="str">
            <v>MARCO Y TAPA EN CONCRETO DE 30X30</v>
          </cell>
        </row>
        <row r="510">
          <cell r="C510" t="str">
            <v>MARCO Y TAPA EN CONCRETO DE 60X60 CM</v>
          </cell>
        </row>
        <row r="511">
          <cell r="C511" t="str">
            <v>METALDECK 2"  0,75mm X 940 X 6100 mm</v>
          </cell>
        </row>
        <row r="512">
          <cell r="C512" t="str">
            <v>MORTERO1:4</v>
          </cell>
        </row>
        <row r="513">
          <cell r="C513" t="str">
            <v>MORTERO1:3</v>
          </cell>
        </row>
        <row r="514">
          <cell r="C514" t="str">
            <v>PHR PERFIL TIPO C (120X60X1.5)mm</v>
          </cell>
        </row>
        <row r="515">
          <cell r="C515" t="str">
            <v>PHR PERFIL TIPO C (160X60X1.5)mm</v>
          </cell>
        </row>
        <row r="516">
          <cell r="C516" t="str">
            <v>PHR PERFIL TIPO C (220X80X1.5)mm</v>
          </cell>
        </row>
        <row r="517">
          <cell r="C517" t="str">
            <v>PHR PERFIL TIPO C (305X80X2.0)mm</v>
          </cell>
        </row>
        <row r="518">
          <cell r="C518" t="str">
            <v>PLAQUETA PREFABRICADA (PLACA CONTRAPISO)</v>
          </cell>
        </row>
        <row r="519">
          <cell r="C519" t="str">
            <v xml:space="preserve">SOLDADURA - WEST ARCO ELECTRODO SW613 SUPER 3/32 PULGADAS X 1 KILO </v>
          </cell>
        </row>
        <row r="520">
          <cell r="C520" t="str">
            <v>SOLDADURA E60-XX</v>
          </cell>
        </row>
        <row r="521">
          <cell r="C521" t="str">
            <v>SOLDADURA E70-XX</v>
          </cell>
        </row>
        <row r="522">
          <cell r="C522" t="str">
            <v>VIGUETA PREFABRICADA 0,10 X 0,25 m (PLACA CONTRAPISO)</v>
          </cell>
        </row>
        <row r="523">
          <cell r="C523" t="str">
            <v>ANCLAJE ACERO AL CARBON PENSAFE PARA 5000 LB</v>
          </cell>
        </row>
        <row r="524">
          <cell r="C524" t="str">
            <v>MURO ALVEOLAR PRETENSADO DE 2,75 X 0,60m. e = 0,10 m.</v>
          </cell>
        </row>
        <row r="525">
          <cell r="C525" t="str">
            <v>LÁMINA EN ALFAJOR e=3/16"</v>
          </cell>
        </row>
        <row r="526">
          <cell r="C526" t="str">
            <v>ADAPT. MACHO COBRE 1/2"</v>
          </cell>
        </row>
        <row r="527">
          <cell r="C527" t="str">
            <v>CAJA DE GAS</v>
          </cell>
        </row>
        <row r="528">
          <cell r="C528" t="str">
            <v>CAJA DE GAS CON PINTURA ELECTROSTÁTICA 0,60 X 0,60</v>
          </cell>
        </row>
        <row r="529">
          <cell r="C529" t="str">
            <v>CALENTADOR MABE 16 Lts TIRO FORZADO CPGM1630BN</v>
          </cell>
        </row>
        <row r="530">
          <cell r="C530" t="str">
            <v>CODO 90 COBRE 1"</v>
          </cell>
        </row>
        <row r="531">
          <cell r="C531" t="str">
            <v>CODO 90 COBRE 1/2"</v>
          </cell>
        </row>
        <row r="532">
          <cell r="C532" t="str">
            <v>CODO 90 COBRE 3/4"</v>
          </cell>
        </row>
        <row r="533">
          <cell r="C533" t="str">
            <v>CONDUFLEX 1"</v>
          </cell>
        </row>
        <row r="534">
          <cell r="C534" t="str">
            <v>CONDUFLEX 1/2"</v>
          </cell>
        </row>
        <row r="535">
          <cell r="C535" t="str">
            <v>CONDUFLEX 3/4"</v>
          </cell>
        </row>
        <row r="536">
          <cell r="C536" t="str">
            <v>COPA SOLDAR COBRE 1*3/4</v>
          </cell>
        </row>
        <row r="537">
          <cell r="C537" t="str">
            <v>COPA SOLDAR COBRE 1/2*3/8</v>
          </cell>
        </row>
        <row r="538">
          <cell r="C538" t="str">
            <v>COPA SOLDAR COBRE 3/4* 1/2</v>
          </cell>
        </row>
        <row r="539">
          <cell r="C539" t="str">
            <v>ELEVADOR GAS 1"</v>
          </cell>
        </row>
        <row r="540">
          <cell r="C540" t="str">
            <v>ELEVADOR GAS 1/2"</v>
          </cell>
        </row>
        <row r="541">
          <cell r="C541" t="str">
            <v>ELEVADOR GAS 3/4"</v>
          </cell>
        </row>
        <row r="542">
          <cell r="C542" t="str">
            <v>MANGUERA CONECTOR FLEXOMETALICO GAS 100CM AMARILLO -COFLEX</v>
          </cell>
        </row>
        <row r="543">
          <cell r="C543" t="str">
            <v>MEDIDOR GAS</v>
          </cell>
        </row>
        <row r="544">
          <cell r="C544" t="str">
            <v>RACOR 1/2 GASFLEX</v>
          </cell>
        </row>
        <row r="545">
          <cell r="C545" t="str">
            <v>RACOR FLARE GAS</v>
          </cell>
        </row>
        <row r="546">
          <cell r="C546" t="str">
            <v>REGULADOR UNICA ETAPA</v>
          </cell>
        </row>
        <row r="547">
          <cell r="C547" t="str">
            <v>SELLANTE ACERO ROSCADO</v>
          </cell>
        </row>
        <row r="548">
          <cell r="C548" t="str">
            <v>SELLANTE COBRE</v>
          </cell>
        </row>
        <row r="549">
          <cell r="C549" t="str">
            <v>SELLANTE H.G.</v>
          </cell>
        </row>
        <row r="550">
          <cell r="C550" t="str">
            <v>TAPON COBRE 1/2"</v>
          </cell>
        </row>
        <row r="551">
          <cell r="C551" t="str">
            <v>TAPON POLIETILENO 1" GAS</v>
          </cell>
        </row>
        <row r="552">
          <cell r="C552" t="str">
            <v>TAPON POLIETILENO 1/2"</v>
          </cell>
        </row>
        <row r="553">
          <cell r="C553" t="str">
            <v>TAPON POLIETILENO 3/4" GAS</v>
          </cell>
        </row>
        <row r="554">
          <cell r="C554" t="str">
            <v>TEE POLIETILENO 1" GAS</v>
          </cell>
        </row>
        <row r="555">
          <cell r="C555" t="str">
            <v>TEE POLIETILENO 1/2" GAS</v>
          </cell>
        </row>
        <row r="556">
          <cell r="C556" t="str">
            <v>TEE POLIETILENO 3/4" GAS</v>
          </cell>
        </row>
        <row r="557">
          <cell r="C557" t="str">
            <v>TEE SOLDAR COBRE 1"</v>
          </cell>
        </row>
        <row r="558">
          <cell r="C558" t="str">
            <v>TEE SOLDAR COBRE 1/2"</v>
          </cell>
        </row>
        <row r="559">
          <cell r="C559" t="str">
            <v>TEE SOLDAR COBRE 3/4"</v>
          </cell>
        </row>
        <row r="560">
          <cell r="C560" t="str">
            <v>TUBERIA COBRE TIPO L 1"</v>
          </cell>
        </row>
        <row r="561">
          <cell r="C561" t="str">
            <v>TUBERIA COBRE TIPO L 1/2"</v>
          </cell>
        </row>
        <row r="562">
          <cell r="C562" t="str">
            <v>TUBERIA COBRE TIPO L 3/4"</v>
          </cell>
        </row>
        <row r="563">
          <cell r="C563" t="str">
            <v>TUBERIA POLIETILENO 1" GAS</v>
          </cell>
        </row>
        <row r="564">
          <cell r="C564" t="str">
            <v>TUBERIA POLIETILENO 1/2" GAS</v>
          </cell>
        </row>
        <row r="565">
          <cell r="C565" t="str">
            <v>TUBERIA POLIETILENO 3/4" GAS</v>
          </cell>
        </row>
        <row r="566">
          <cell r="C566" t="str">
            <v>UNION COBRE 1"</v>
          </cell>
        </row>
        <row r="567">
          <cell r="C567" t="str">
            <v>UNION COBRE 1/2"</v>
          </cell>
        </row>
        <row r="568">
          <cell r="C568" t="str">
            <v>UNION COBRE 3/4"</v>
          </cell>
        </row>
        <row r="569">
          <cell r="C569" t="str">
            <v>UNION POLIETILENO 1" GAS</v>
          </cell>
        </row>
        <row r="570">
          <cell r="C570" t="str">
            <v>UNION POLIETILENO 1/2" GAS</v>
          </cell>
        </row>
        <row r="571">
          <cell r="C571" t="str">
            <v>UNION POLIETILENO 3/4" GAS</v>
          </cell>
        </row>
        <row r="572">
          <cell r="C572" t="str">
            <v>VAL. TIPO BOLA NOVASFER 1"</v>
          </cell>
        </row>
        <row r="573">
          <cell r="C573" t="str">
            <v>VAL. TIPO BOLA NOVASFER 1/2"</v>
          </cell>
        </row>
        <row r="574">
          <cell r="C574" t="str">
            <v>VALVULA BOLA GAS</v>
          </cell>
        </row>
        <row r="575">
          <cell r="C575" t="str">
            <v>VARILLA ROSCADA ZINC 1/4" 3MTS</v>
          </cell>
        </row>
        <row r="576">
          <cell r="C576" t="str">
            <v>VARILLA ROSCADA  ZIN 3/8" 3MTS</v>
          </cell>
        </row>
        <row r="577">
          <cell r="C577" t="str">
            <v xml:space="preserve">
CAPERUZA EN LÁMINA GALVANIZADA CALIBRE 24 PARA TUBERÍA DE 3” CON ARO DE ANCLAJE.
</v>
          </cell>
        </row>
        <row r="578">
          <cell r="C578" t="str">
            <v>ACCESORIO BISAGRA FIJO, FIJO  PARA DIVISIÓN DE VIDRIO TEMPLADO 8MM</v>
          </cell>
        </row>
        <row r="579">
          <cell r="C579" t="str">
            <v>ACCESORIO BISAGRA VIDRIO, VIDRIO  PARA DIVISIÓN DE VIDRIO TEMPLADO 8MM</v>
          </cell>
        </row>
        <row r="580">
          <cell r="C580" t="str">
            <v>ACCESORIO BOTON ACERO INOXIDABLE PARA VIDRIO  TEMPLADO</v>
          </cell>
        </row>
        <row r="581">
          <cell r="C581" t="str">
            <v>ACCESORIO RODACHINA ACERO INOXIDABLE PAR VIDRIO  TEMPLADO</v>
          </cell>
        </row>
        <row r="582">
          <cell r="C582" t="str">
            <v>ACPM</v>
          </cell>
        </row>
        <row r="583">
          <cell r="C583" t="str">
            <v>ADHESIVO # 10 VINISOL</v>
          </cell>
        </row>
        <row r="584">
          <cell r="C584" t="str">
            <v>AGUA</v>
          </cell>
        </row>
        <row r="585">
          <cell r="C585" t="str">
            <v>ALAMBRE CAL.16 APROX 1K GALVANIZADO- FERRASA</v>
          </cell>
        </row>
        <row r="586">
          <cell r="C586" t="str">
            <v>ALAMBRE NEGRO</v>
          </cell>
        </row>
        <row r="587">
          <cell r="C587" t="str">
            <v xml:space="preserve">BAJANTES EN TUBO 3” CON ABRAZADERAS Y CAMPANA PARTE SUPERIOR </v>
          </cell>
        </row>
        <row r="588">
          <cell r="C588" t="str">
            <v>BALDE 12 LITROS SURTIDO</v>
          </cell>
        </row>
        <row r="589">
          <cell r="C589" t="str">
            <v>BARNIZ PARQUET POLIURETANO BRILLANTE 4 LITROS- MONTO -RENDIMIENTO APROX. (M2/GALÓN) - 58 A 64 M2 / GALÓN</v>
          </cell>
        </row>
        <row r="590">
          <cell r="C590" t="str">
            <v>BARNIZ POLIURETANO EXTRA - MINWAS RED 20 M2 POR GALON</v>
          </cell>
        </row>
        <row r="591">
          <cell r="C591" t="str">
            <v>BARRA DE SEGURIDAD DE PARED A PISO, EN ACERO INOXIDABLE SATINADO</v>
          </cell>
        </row>
        <row r="592">
          <cell r="C592" t="str">
            <v>BENTONITA</v>
          </cell>
        </row>
        <row r="593">
          <cell r="C593" t="str">
            <v xml:space="preserve">BISAGRA ANTIQUE PUERTA VAIVÉN INAFER </v>
          </cell>
        </row>
        <row r="594">
          <cell r="C594" t="str">
            <v>BISAGRA OMEGA 3 PULGADAS (7,62 CM LARGO) ZINCADO 3 UNIDADES - FIXSER</v>
          </cell>
        </row>
        <row r="595">
          <cell r="C595" t="str">
            <v>BISAGRA PARCHE CIERRE LENTO MOBILE</v>
          </cell>
        </row>
        <row r="596">
          <cell r="C596" t="str">
            <v>BISAGRA SEMIPARCHE CIERRE LENTO CLIP-ON ACERO INOXIDABLE 201 35MM</v>
          </cell>
        </row>
        <row r="597">
          <cell r="C597" t="str">
            <v>BRAZO PARA MECANISMO DE APERTURA SISTEMA PROYECTANTE DE 8”.</v>
          </cell>
        </row>
        <row r="598">
          <cell r="C598" t="str">
            <v>CAMPANA PROFILE PARED 90 cm CGP90055TR1 GE</v>
          </cell>
        </row>
        <row r="599">
          <cell r="C599" t="str">
            <v>CARCAMO PREFABRICADO EN CONCRETO 1,00 X 0,30</v>
          </cell>
        </row>
        <row r="600">
          <cell r="C600" t="str">
            <v>CARGA FULMINANTE FUERTE + CLAVO 5/16" B. VEL. 1"</v>
          </cell>
        </row>
        <row r="601">
          <cell r="C601" t="str">
            <v xml:space="preserve">CHAZO DE 1/4 </v>
          </cell>
        </row>
        <row r="602">
          <cell r="C602" t="str">
            <v>CHAZO MULTIUSO 1/4"</v>
          </cell>
        </row>
        <row r="603">
          <cell r="C603" t="str">
            <v>CHAZO MULTIUSO 3/8"</v>
          </cell>
        </row>
        <row r="604">
          <cell r="C604" t="str">
            <v>CIMBRA</v>
          </cell>
        </row>
        <row r="605">
          <cell r="C605" t="str">
            <v>CINTA DE PAPEL SUPERCINTA 250</v>
          </cell>
        </row>
        <row r="606">
          <cell r="C606" t="str">
            <v>CINTA DE SENALIZACION DE TUBERIA</v>
          </cell>
        </row>
        <row r="607">
          <cell r="C607" t="str">
            <v>CINTA DUCTO GRIS 48 MM X 50 METROS EXTRA POWER TESA</v>
          </cell>
        </row>
        <row r="608">
          <cell r="C608" t="str">
            <v>CINTA DUCTOS 4,8 CM ANCHO X 10 METROS LARGO TOPEX</v>
          </cell>
        </row>
        <row r="609">
          <cell r="C609" t="str">
            <v>CINTA MALLA 50 MM FIBRA DE VIDRIO.</v>
          </cell>
        </row>
        <row r="610">
          <cell r="C610" t="str">
            <v>CINTA TEFLON</v>
          </cell>
        </row>
        <row r="611">
          <cell r="C611" t="str">
            <v>CINTA TERMICA PARA TAPETES</v>
          </cell>
        </row>
        <row r="612">
          <cell r="C612" t="str">
            <v>CIPERCOM, AEROSOL BLISTER</v>
          </cell>
        </row>
        <row r="613">
          <cell r="C613" t="str">
            <v>CLAVO SUJETADOR DE 1PULGADA CON CABEZA DE 0,3 PULGADAS.</v>
          </cell>
        </row>
        <row r="614">
          <cell r="C614" t="str">
            <v xml:space="preserve">CODO 45 X 3 PULGADA CAL 26 GALVANIZADO </v>
          </cell>
        </row>
        <row r="615">
          <cell r="C615" t="str">
            <v>CODO 45 X 6 PULGADA CAL 24 GALVANIZADO</v>
          </cell>
        </row>
        <row r="616">
          <cell r="C616" t="str">
            <v>CODO ESCUALIZABLE EN ACERO INOXIDABLE D=1/2"</v>
          </cell>
        </row>
        <row r="617">
          <cell r="C617" t="str">
            <v>CODO GALVANIZADO  1/2</v>
          </cell>
        </row>
        <row r="618">
          <cell r="C618" t="str">
            <v>CODO-DUCTO 5 PULGADA X1M CAL 24 GALVANIZADO METAL PREF</v>
          </cell>
        </row>
        <row r="619">
          <cell r="C619" t="str">
            <v>CORREDERA FULL EXTENSION CIERRE LENTO MOBILE JUEGO</v>
          </cell>
        </row>
        <row r="620">
          <cell r="C620" t="str">
            <v>DETERGENTE EN POLVO OXÍGENOS ACTIVOS 900 GRAMOS 123</v>
          </cell>
        </row>
        <row r="621">
          <cell r="C621" t="str">
            <v>DETERGENTE POLVO GOLD 1 2 3 3000 GRAMOS FLORAL - 123</v>
          </cell>
        </row>
        <row r="622">
          <cell r="C622" t="str">
            <v>DISCO DIAMANTADO</v>
          </cell>
        </row>
        <row r="623">
          <cell r="C623" t="str">
            <v>DISCO DIAMANTADO SEGMENTADO 7 PULGADAS BOSCH</v>
          </cell>
        </row>
        <row r="624">
          <cell r="C624" t="str">
            <v>DISCO DIAMANTADO TURBO, 4 PULGADAS</v>
          </cell>
        </row>
        <row r="625">
          <cell r="C625" t="str">
            <v>DISCO DE CORTE ACERO 7"</v>
          </cell>
        </row>
        <row r="626">
          <cell r="C626" t="str">
            <v>DISOLVENTE THINNER</v>
          </cell>
        </row>
        <row r="627">
          <cell r="C627" t="str">
            <v>DURMIENTE ORDINARIO</v>
          </cell>
        </row>
        <row r="628">
          <cell r="C628" t="str">
            <v>ESCOBA DURA PAPAILLÓN MELODY</v>
          </cell>
        </row>
        <row r="629">
          <cell r="C629" t="str">
            <v>ESCOBA PISO LAMINADO SCOTCH BRITE</v>
          </cell>
        </row>
        <row r="630">
          <cell r="C630" t="str">
            <v>ETERNIT TEJA #8 GRIS PERFIL 7- LARGO 2.44 LARGO UTIL 2.25 ANCHO 0.92 ANCHO UTIL. 0.873</v>
          </cell>
        </row>
        <row r="631">
          <cell r="C631" t="str">
            <v>FALLEBA INCRUSTAR TIPO BÁSCULA DORADO 8 PULGADAS</v>
          </cell>
        </row>
        <row r="632">
          <cell r="C632" t="str">
            <v>FIBERGLASS FRESCASA 7,62 X 0,61 METROS -2 1/2 PULGADAS (63,5 MM)</v>
          </cell>
        </row>
        <row r="633">
          <cell r="C633" t="str">
            <v>FIBRA DE VIDRIO TEXSA</v>
          </cell>
        </row>
        <row r="634">
          <cell r="C634" t="str">
            <v>FULMINANTE CAL. 0.22 AMARILLO</v>
          </cell>
        </row>
        <row r="635">
          <cell r="C635" t="str">
            <v>GASOLINA</v>
          </cell>
        </row>
        <row r="636">
          <cell r="C636" t="str">
            <v>HORNO ELÉCTRICO GE 60 cm HGP6065EY AJO</v>
          </cell>
        </row>
        <row r="637">
          <cell r="C637" t="str">
            <v>IMPERMEABILIZANTE ASFÁLTICO IGOL-DENSO</v>
          </cell>
        </row>
        <row r="638">
          <cell r="C638" t="str">
            <v>IMPERMEABILIZANTE SIKA 1</v>
          </cell>
        </row>
        <row r="639">
          <cell r="C639" t="str">
            <v>IMPRIMANTE ASFALTICO</v>
          </cell>
        </row>
        <row r="640">
          <cell r="C640" t="str">
            <v>INMUNIZANTE MERULEX I.F.A SIKA</v>
          </cell>
        </row>
        <row r="641">
          <cell r="C641" t="str">
            <v>LACA BRILLANTE PARA MADERA</v>
          </cell>
        </row>
        <row r="642">
          <cell r="C642" t="str">
            <v>LACA MATE PARA PISO 1 GALÓN – RENANIA 2 COMPONENTES, RENDIMIENTO DE 20 A 25 M2 POR GALÓN A TES MANOS.</v>
          </cell>
        </row>
        <row r="643">
          <cell r="C643" t="str">
            <v>LAMINA GALVANIZADA  CALIBLE 22</v>
          </cell>
        </row>
        <row r="644">
          <cell r="C644" t="str">
            <v xml:space="preserve">LIJA </v>
          </cell>
        </row>
        <row r="645">
          <cell r="C645" t="str">
            <v>LIJA DE AGUA 150 SUPER</v>
          </cell>
        </row>
        <row r="646">
          <cell r="C646" t="str">
            <v>LIMPIA VIDRIOS 2 EN 1 BINNER</v>
          </cell>
        </row>
        <row r="647">
          <cell r="C647" t="str">
            <v>LIMPIADOR DE JUNTAS DE CERÁMICA BINNER</v>
          </cell>
        </row>
        <row r="648">
          <cell r="C648" t="str">
            <v>LIMPIADOR DE VIDRIOS Y ESPEJOS 1 GALÓN</v>
          </cell>
        </row>
        <row r="649">
          <cell r="C649" t="str">
            <v>LIMPIADOR PISOS MADERA LAMINADOS SIMPLE GREEN</v>
          </cell>
        </row>
        <row r="650">
          <cell r="C650" t="str">
            <v>LLAVE DE JARDÍN LIVIANA CROMO 97740</v>
          </cell>
        </row>
        <row r="651">
          <cell r="C651" t="str">
            <v>LLAVE LIVIANA DE CROMO 97740</v>
          </cell>
        </row>
        <row r="652">
          <cell r="C652" t="str">
            <v>LLAVE MANGUERA</v>
          </cell>
        </row>
        <row r="653">
          <cell r="C653" t="str">
            <v>LLAVE SALIDA LAVADORA CROMO</v>
          </cell>
        </row>
        <row r="654">
          <cell r="C654" t="str">
            <v>LONA PLÁSTICA PARA ESCOMBROS</v>
          </cell>
        </row>
        <row r="655">
          <cell r="C655" t="str">
            <v>LUSTRA MUEBLES EN CREMA BINNER</v>
          </cell>
        </row>
        <row r="656">
          <cell r="C656" t="str">
            <v>MADERA ROLLIZA DIAMETRO 10CM</v>
          </cell>
        </row>
        <row r="657">
          <cell r="C657" t="str">
            <v>MANTO MORTER PLAS AL-80 - TEXSA MANTO AL-80 11M2 ROLLO 10 METROS X 1,1 METRO, TEXSA</v>
          </cell>
        </row>
        <row r="658">
          <cell r="C658" t="str">
            <v>MARCO Y TAPA 60*60 LIVIANA T.ANG</v>
          </cell>
        </row>
        <row r="659">
          <cell r="C659" t="str">
            <v>MINERAL FERROMINERALES ROJO ALEMÁN 1 LIBRA</v>
          </cell>
        </row>
        <row r="660">
          <cell r="C660" t="str">
            <v>MINERAL ROJO</v>
          </cell>
        </row>
        <row r="661">
          <cell r="C661" t="str">
            <v>PARAL B 9X2.44 CAL. 26</v>
          </cell>
        </row>
        <row r="662">
          <cell r="C662" t="str">
            <v>PEGACOR CAPA GRUESA PORCELANATO MÁRMOL GRIS 25 KILOGRAMOS SUMICOL</v>
          </cell>
        </row>
        <row r="663">
          <cell r="C663" t="str">
            <v>PEGACOR CORONA PORCELANICO GRIS/BLANCO (CON INCORPORACIÓN DE LATEX)</v>
          </cell>
        </row>
        <row r="664">
          <cell r="C664" t="str">
            <v>PEGANTE PARA ALFOMBRA ALFA</v>
          </cell>
        </row>
        <row r="665">
          <cell r="C665" t="str">
            <v>PEGANTE PARA MADERA APLICADOR X 1 KILO CARPINCOL</v>
          </cell>
        </row>
        <row r="666">
          <cell r="C666" t="str">
            <v>PEGANTE PIEDRAS Y MARMOLES MASTICS</v>
          </cell>
        </row>
        <row r="667">
          <cell r="C667" t="str">
            <v>PEGATEX SILICONA BLANCA BAÑOS-COCINAS 280 ML</v>
          </cell>
        </row>
        <row r="668">
          <cell r="C668" t="str">
            <v>PINTULUX 1GL VERDE BRONCE 3 EN 1 PINTUCO</v>
          </cell>
        </row>
        <row r="669">
          <cell r="C669" t="str">
            <v xml:space="preserve">PINTURA BARNIZ SEMITRANSPARENTE 1 GALÓN- PINTUCO BARNEX 30 - 40 M2 / GALÓN A 1 MANO. </v>
          </cell>
        </row>
        <row r="670">
          <cell r="C670" t="str">
            <v>PINTURA DE POLIURETANO BLANCA</v>
          </cell>
        </row>
        <row r="671">
          <cell r="C671" t="str">
            <v>PINTURA ESMALTE MATE BLANCO KOLOR</v>
          </cell>
        </row>
        <row r="672">
          <cell r="C672" t="str">
            <v>PINTURA ESMALTE MATE NEGRO KOLOR</v>
          </cell>
        </row>
        <row r="673">
          <cell r="C673" t="str">
            <v>PINTURA LAVABLE BASE AGUA PARA INTERIORES</v>
          </cell>
        </row>
        <row r="674">
          <cell r="C674" t="str">
            <v>PINTURA KORAZA 5</v>
          </cell>
        </row>
        <row r="675">
          <cell r="C675" t="str">
            <v>PLACA DE IDENTIFICACION</v>
          </cell>
        </row>
        <row r="676">
          <cell r="C676" t="str">
            <v>PLANCHON ORDINARIO</v>
          </cell>
        </row>
        <row r="677">
          <cell r="C677" t="str">
            <v xml:space="preserve">PELÍCULA DE POLIETILENO CALIBRE 6 </v>
          </cell>
        </row>
        <row r="678">
          <cell r="C678" t="str">
            <v>POCETA DOBLE TEKA - POZUELO CLASSIC 2C</v>
          </cell>
        </row>
        <row r="679">
          <cell r="C679" t="str">
            <v>POLISOMBRA VERDE</v>
          </cell>
        </row>
        <row r="680">
          <cell r="C680" t="str">
            <v>POLIUREA IMPERMAX 2K</v>
          </cell>
        </row>
        <row r="681">
          <cell r="C681" t="str">
            <v>PROTECTOR DE FACHADAS EUCO LIMESTONE PLUS 3 KILOS TOXEMENT .</v>
          </cell>
        </row>
        <row r="682">
          <cell r="C682" t="str">
            <v>PUNTILLA CON CABEZA 2"</v>
          </cell>
        </row>
        <row r="683">
          <cell r="C683" t="str">
            <v>PUNTILLA SIN CABEZA 1 PULGADA (2,54 CM DE LARGO) 500 GRAMOS PUMA</v>
          </cell>
        </row>
        <row r="684">
          <cell r="C684" t="str">
            <v>REMACHE POP 3/16 X 3/8 10 UNIDADES FIXSER</v>
          </cell>
        </row>
        <row r="685">
          <cell r="C685" t="str">
            <v>SANITARIO AVANTI PLUS BLANCO CORONA</v>
          </cell>
        </row>
        <row r="686">
          <cell r="C686" t="str">
            <v>SEGUETA</v>
          </cell>
        </row>
        <row r="687">
          <cell r="C687" t="str">
            <v>SELLADOR 40 POR CIENTO 1 GALÓN BORDEN- ALGRECO</v>
          </cell>
        </row>
        <row r="688">
          <cell r="C688" t="str">
            <v>SELLADOR FUERZA MEDIA</v>
          </cell>
        </row>
        <row r="689">
          <cell r="C689" t="str">
            <v>SIKA 1 * 2 KG</v>
          </cell>
        </row>
        <row r="690">
          <cell r="C690" t="str">
            <v>SIKA 101 GRIS 25K-   1 KG/M2 /CAPA DE 0.5 MM DE ESPESOR</v>
          </cell>
        </row>
        <row r="691">
          <cell r="C691" t="str">
            <v>SIKA ANCHORFIX-4</v>
          </cell>
        </row>
        <row r="692">
          <cell r="C692" t="str">
            <v>SIKA LIMPIADOR RINSE</v>
          </cell>
        </row>
        <row r="693">
          <cell r="C693" t="str">
            <v>SIKA TRANSPARENTE 10</v>
          </cell>
        </row>
        <row r="694">
          <cell r="C694" t="str">
            <v>SIKA1- 20KILOS</v>
          </cell>
        </row>
        <row r="695">
          <cell r="C695" t="str">
            <v>SIKAFLEX 1A</v>
          </cell>
        </row>
        <row r="696">
          <cell r="C696" t="str">
            <v>SIKAFLOOR 3 QUARTZ TOP 30 Kg</v>
          </cell>
        </row>
        <row r="697">
          <cell r="C697" t="str">
            <v>SIKALÁTEX 4.5 Kg</v>
          </cell>
        </row>
        <row r="698">
          <cell r="C698" t="str">
            <v>SILICONA PEGADIT SELLO PERIMETRAL X 280 ML - PEGADIT</v>
          </cell>
        </row>
        <row r="699">
          <cell r="C699" t="str">
            <v>SOLDADURA + LIMPIADOR PVC</v>
          </cell>
        </row>
        <row r="700">
          <cell r="C700" t="str">
            <v>SOLDADURA LIQUIDA PVC</v>
          </cell>
        </row>
        <row r="701">
          <cell r="C701" t="str">
            <v>SOLDADURA PVC</v>
          </cell>
        </row>
        <row r="702">
          <cell r="C702" t="str">
            <v>SOLDADURA TIPO CADWELD DE 120 GRAMOS</v>
          </cell>
        </row>
        <row r="703">
          <cell r="C703" t="str">
            <v>SOPORTE DE TUBO OVALADO 30MM</v>
          </cell>
        </row>
        <row r="704">
          <cell r="C704" t="str">
            <v>SOPORTE LAVAMANOS GRICOL</v>
          </cell>
        </row>
        <row r="705">
          <cell r="C705" t="str">
            <v>SOPORTE PARA ENTREPAÑO</v>
          </cell>
        </row>
        <row r="706">
          <cell r="C706" t="str">
            <v>SOPORTES</v>
          </cell>
        </row>
        <row r="707">
          <cell r="C707" t="str">
            <v>SOPORTES Y TORNILLERIA</v>
          </cell>
        </row>
        <row r="708">
          <cell r="C708" t="str">
            <v>TABLA BURRA ORDINARIA 0.30</v>
          </cell>
        </row>
        <row r="709">
          <cell r="C709" t="str">
            <v>TABLA CHAPA ORDINARIA 0,30</v>
          </cell>
        </row>
        <row r="710">
          <cell r="C710" t="str">
            <v>TABLERO DE MADERA MOVIL</v>
          </cell>
        </row>
        <row r="711">
          <cell r="C711" t="str">
            <v>TIERRA NEGRA</v>
          </cell>
        </row>
        <row r="712">
          <cell r="C712" t="str">
            <v>TINTA SELLADORA 225 1/16 GALÓN MINWAX</v>
          </cell>
        </row>
        <row r="713">
          <cell r="C713" t="str">
            <v>TOALLA UNIC 40 X 70 CM MANOS BLANCA KONKORD</v>
          </cell>
        </row>
        <row r="714">
          <cell r="C714" t="str">
            <v>TOALLERO ASTRO BLANCO CORONA</v>
          </cell>
        </row>
        <row r="715">
          <cell r="C715" t="str">
            <v>TOALLERO ASTRO GANCHO DOBLE BLANCO CORONA</v>
          </cell>
        </row>
        <row r="716">
          <cell r="C716" t="str">
            <v>TORNILLO</v>
          </cell>
        </row>
        <row r="717">
          <cell r="C717" t="str">
            <v>TORNILLO 7 X 7/16</v>
          </cell>
        </row>
        <row r="718">
          <cell r="C718" t="str">
            <v xml:space="preserve">TORNILLO FIXSER ESTRUCTURA PUNTA AGUDA 7X7/16 PULGADAS </v>
          </cell>
        </row>
        <row r="719">
          <cell r="C719" t="str">
            <v>TORNILLO FIXSER LÁMINA 6 X 1 PULGADA</v>
          </cell>
        </row>
        <row r="720">
          <cell r="C720" t="str">
            <v>TORNILLO FIXSER PANEL YESO PUNTA AGUDA 6 X 1-1/4 PULGADAS</v>
          </cell>
        </row>
        <row r="721">
          <cell r="C721" t="str">
            <v>TORNILLO GRABER 6X1"</v>
          </cell>
        </row>
        <row r="722">
          <cell r="C722" t="str">
            <v>TORNILLO Nº 14</v>
          </cell>
        </row>
        <row r="723">
          <cell r="C723" t="str">
            <v>TRAPERO ENCABADO MELODY</v>
          </cell>
        </row>
        <row r="724">
          <cell r="C724" t="str">
            <v>TUBO ACERO CROMADO OVALADO 30MM X 3MT</v>
          </cell>
        </row>
        <row r="725">
          <cell r="C725" t="str">
            <v>TUBO AQUAFLEX</v>
          </cell>
        </row>
        <row r="726">
          <cell r="C726" t="str">
            <v>TUBO COBRE FEXIBLE 1/2'</v>
          </cell>
        </row>
        <row r="727">
          <cell r="C727" t="str">
            <v>TUBO GALVANIZADA  CALIBRE 26- 6"</v>
          </cell>
        </row>
        <row r="728">
          <cell r="C728" t="str">
            <v>TUBO PASAMANOS EN ACERO INOXIDABLE D=2"</v>
          </cell>
        </row>
        <row r="729">
          <cell r="C729" t="str">
            <v>VALLA INFORMATIVA</v>
          </cell>
        </row>
        <row r="730">
          <cell r="C730" t="str">
            <v>VANADOX - REMOVEDOR SELECTIVO DE EFLORESCENCIAS VERDES.</v>
          </cell>
        </row>
        <row r="731">
          <cell r="C731" t="str">
            <v>VARA CLAVO</v>
          </cell>
        </row>
        <row r="732">
          <cell r="C732" t="str">
            <v>VARILLA 1/2 PULGADA X 6 METROS CUADRADA</v>
          </cell>
        </row>
        <row r="733">
          <cell r="C733" t="str">
            <v>VARSOL</v>
          </cell>
        </row>
        <row r="734">
          <cell r="C734" t="str">
            <v>VARSOL PISTOLA X 460 ML ALASKA</v>
          </cell>
        </row>
        <row r="735">
          <cell r="C735" t="str">
            <v>VINILO ALFA ULT CLICK REF 135029014 FORMATO 0.19X1.31 m</v>
          </cell>
        </row>
        <row r="736">
          <cell r="C736" t="str">
            <v>VINILO EXTRACUBRIENTE BLANCO 5GL - VINILTEX</v>
          </cell>
        </row>
        <row r="737">
          <cell r="C737" t="str">
            <v xml:space="preserve">VINILO- TIPO 1 PARA TECHOS </v>
          </cell>
        </row>
        <row r="738">
          <cell r="C738" t="str">
            <v>VINILO TIPO 2 1GL - TITO PABON</v>
          </cell>
        </row>
        <row r="739">
          <cell r="C739" t="str">
            <v>WASHPRIMER CON CATALIZADOR</v>
          </cell>
        </row>
        <row r="740">
          <cell r="C740" t="str">
            <v>YESO CONSTRUCCIÓN 25 KILOS - EL VENCEDOR</v>
          </cell>
        </row>
        <row r="741">
          <cell r="C741" t="str">
            <v>MALLA GALLINERO 1 1/4PULGADAS 1,5 X 30 METROS COLMALLAS</v>
          </cell>
        </row>
        <row r="742">
          <cell r="C742" t="str">
            <v>ASCENSOR MARCA THYSSEN KRUPP, SERIE MRL REF SYNERGY ONE, CAPACIDAD PARA 8 PASAJEROS/600 Kg, VELOCIDAD 60 m/min, CON 4 PARADAS POR EL MISMO LADO,OPERACIÓN EN MANIOBRA SELECTIVA, COLECTIVA EN ASCENSO Y DESCENSO POR ELEMENTOS DE PROGRAMACIÓN.</v>
          </cell>
        </row>
        <row r="743">
          <cell r="C743" t="str">
            <v>VIGA PUENTE BIRRIEL CON CAPACIDAD DE20 TON X 12,2M DE LUZ + PALANQUILLA DE RODADURA.</v>
          </cell>
        </row>
        <row r="744">
          <cell r="C744" t="str">
            <v>VIGAS CARRILERAS + PALANQUILLA DERODADURA.</v>
          </cell>
        </row>
        <row r="745">
          <cell r="C745" t="str">
            <v>KIT EQUIPOS ELECTROMECÁNICOS PUENTE GRÚA 20 TONX12,2M DE LUZ COMPUESTO POR POLIPASTOY TROLLEY ELÉCTRICO MARCA SWF, CABLE BOTONERA.</v>
          </cell>
        </row>
        <row r="746">
          <cell r="C746" t="str">
            <v>SISTEMA DE ALIMENTACIÓN ELÉCTRICO LONGITUDINAL POR MEDIO DE LÍNEA MODULAR PROTEGIDA</v>
          </cell>
        </row>
        <row r="747">
          <cell r="C747" t="str">
            <v>CINTA SIKA PVC - 10</v>
          </cell>
        </row>
        <row r="748">
          <cell r="C748" t="str">
            <v>SISTEMA DE RECIRCULACIÓN DE AIRE</v>
          </cell>
        </row>
        <row r="749">
          <cell r="C749" t="str">
            <v>SISTEMA DE NEBULIZACIÓN</v>
          </cell>
        </row>
        <row r="750">
          <cell r="C750" t="str">
            <v>SISTEMA DE CONTROL PROGRAMABLE DE TEMPERATURA Y HÚMEDAD</v>
          </cell>
        </row>
        <row r="751">
          <cell r="C751" t="str">
            <v>ABRAZADERA TIPO PERA 1"</v>
          </cell>
        </row>
        <row r="752">
          <cell r="C752" t="str">
            <v>ABRAZADERA TIPO PERA 1/2"</v>
          </cell>
        </row>
        <row r="753">
          <cell r="C753" t="str">
            <v>ABRAZADERA TIPO PERA 2"</v>
          </cell>
        </row>
        <row r="754">
          <cell r="C754" t="str">
            <v>ABRAZADERA TIPO PERA 3/4"</v>
          </cell>
        </row>
        <row r="755">
          <cell r="C755" t="str">
            <v>ABRAZADERA TIPO PERA 4"</v>
          </cell>
        </row>
        <row r="756">
          <cell r="C756" t="str">
            <v>ACOFLEX SANITARIOS 1/2" X 5/8</v>
          </cell>
        </row>
        <row r="757">
          <cell r="C757" t="str">
            <v>ACOPLE 1/2 X 1/2 40 CM PLÁSTICO LAVAMANOS GRIVAL</v>
          </cell>
        </row>
        <row r="758">
          <cell r="C758" t="str">
            <v>ACOPLE 1/2 X 7/8 40 CM PLÁSTICO SANITARIO- GRIVAL</v>
          </cell>
        </row>
        <row r="759">
          <cell r="C759" t="str">
            <v>ADAPT. HEMBRA CPVC 1/2"</v>
          </cell>
        </row>
        <row r="760">
          <cell r="C760" t="str">
            <v>ADAPT. HEMBRA PVC-P 1"</v>
          </cell>
        </row>
        <row r="761">
          <cell r="C761" t="str">
            <v>ADAPT. MACHO PVC-P 1"</v>
          </cell>
        </row>
        <row r="762">
          <cell r="C762" t="str">
            <v>ADAPT. MACHO PVC-P 1/2"</v>
          </cell>
        </row>
        <row r="763">
          <cell r="C763" t="str">
            <v>ADAPT. NOVAFORT 160mm 6"</v>
          </cell>
        </row>
        <row r="764">
          <cell r="C764" t="str">
            <v>ADAPT. SIFON PVC-S 1-1/2"</v>
          </cell>
        </row>
        <row r="765">
          <cell r="C765" t="str">
            <v>ADAPTADOR HEMBRA 1 PRESIÓN PAVCO</v>
          </cell>
        </row>
        <row r="766">
          <cell r="C766" t="str">
            <v>ADAPTADOR MACHO 1/2 PRESIÓN PAVCO</v>
          </cell>
        </row>
        <row r="767">
          <cell r="C767" t="str">
            <v>BRIDA SANITARIA FLEXIBLE CORTA- COFLEX</v>
          </cell>
        </row>
        <row r="768">
          <cell r="C768" t="str">
            <v>BUJE ROSCADO PVC-P 1/2" * 1/4</v>
          </cell>
        </row>
        <row r="769">
          <cell r="C769" t="str">
            <v>BUJE SOLDADO 3/4 X 1/2 C PVC PAVCO</v>
          </cell>
        </row>
        <row r="770">
          <cell r="C770" t="str">
            <v>BUJE SOLDADO PVC-P 1*3/4"</v>
          </cell>
        </row>
        <row r="771">
          <cell r="C771" t="str">
            <v>BUJE SOLDADO PVC-P 1-1/4*1"</v>
          </cell>
        </row>
        <row r="772">
          <cell r="C772" t="str">
            <v>BUJE SOLDADO PVC-P 3/4*1/2"</v>
          </cell>
        </row>
        <row r="773">
          <cell r="C773" t="str">
            <v>BUJE SOLDADO PVC-S 2x1-1/2"</v>
          </cell>
        </row>
        <row r="774">
          <cell r="C774" t="str">
            <v>BUJE SOLDADO PVC-S 3"x 2"</v>
          </cell>
        </row>
        <row r="775">
          <cell r="C775" t="str">
            <v>BUJE SOLDADO PVC-S 4"x3"</v>
          </cell>
        </row>
        <row r="776">
          <cell r="C776" t="str">
            <v>CAJA MEDIDOR DE PISO</v>
          </cell>
        </row>
        <row r="777">
          <cell r="C777" t="str">
            <v>CODO 90 CPVC 1"</v>
          </cell>
        </row>
        <row r="778">
          <cell r="C778" t="str">
            <v>CODO 90 CPVC 1/2"</v>
          </cell>
        </row>
        <row r="779">
          <cell r="C779" t="str">
            <v>CODO 90 CPVC 3/4"</v>
          </cell>
        </row>
        <row r="780">
          <cell r="C780" t="str">
            <v>CODO 90 CxC PVC-S 2"</v>
          </cell>
        </row>
        <row r="781">
          <cell r="C781" t="str">
            <v>CODO 90 CxC PVC-S 3"</v>
          </cell>
        </row>
        <row r="782">
          <cell r="C782" t="str">
            <v>CODO 90 CxC PVC-S 4"</v>
          </cell>
        </row>
        <row r="783">
          <cell r="C783" t="str">
            <v>CODO 90 HG 1/2"</v>
          </cell>
        </row>
        <row r="784">
          <cell r="C784" t="str">
            <v>CODO 90 HG 3/4"</v>
          </cell>
        </row>
        <row r="785">
          <cell r="C785" t="str">
            <v>CODO 90 NOVAFORT 160mm 6"</v>
          </cell>
        </row>
        <row r="786">
          <cell r="C786" t="str">
            <v>CODO 90 PVC-P 1 1/4"</v>
          </cell>
        </row>
        <row r="787">
          <cell r="C787" t="str">
            <v>CODO 90 PVC-P 1"</v>
          </cell>
        </row>
        <row r="788">
          <cell r="C788" t="str">
            <v>CODO 90 PVC-P 1/2"</v>
          </cell>
        </row>
        <row r="789">
          <cell r="C789" t="str">
            <v>CODO 90 PVC-P 3/4"</v>
          </cell>
        </row>
        <row r="790">
          <cell r="C790" t="str">
            <v>CODO GALVANIZADO 90 GRADOS 1/2" MECH</v>
          </cell>
        </row>
        <row r="791">
          <cell r="C791" t="str">
            <v>COLLARIN DE DERIVACION 1/2"</v>
          </cell>
        </row>
        <row r="792">
          <cell r="C792" t="str">
            <v>COPA HG  3/4" * 1/2"</v>
          </cell>
        </row>
        <row r="793">
          <cell r="C793" t="str">
            <v>FILTRO 1" GF.IMP</v>
          </cell>
        </row>
        <row r="794">
          <cell r="C794" t="str">
            <v>FILTRO 1/2" GF.IMP</v>
          </cell>
        </row>
        <row r="795">
          <cell r="C795" t="str">
            <v>FILTRO 1-1/2" GF.IMP</v>
          </cell>
        </row>
        <row r="796">
          <cell r="C796" t="str">
            <v>FILTRO 1-1/4" GF.IMP</v>
          </cell>
        </row>
        <row r="797">
          <cell r="C797" t="str">
            <v>FILTRO 2" GF.IMP</v>
          </cell>
        </row>
        <row r="798">
          <cell r="C798" t="str">
            <v>FLUXOMETRO DE EMPOTRAR</v>
          </cell>
        </row>
        <row r="799">
          <cell r="C799" t="str">
            <v>LIMPIADOR PVC</v>
          </cell>
        </row>
        <row r="800">
          <cell r="C800" t="str">
            <v>M.O. MEDIDOR DE PISO</v>
          </cell>
        </row>
        <row r="801">
          <cell r="C801" t="str">
            <v>MEDIDOR DE 1/2"</v>
          </cell>
        </row>
        <row r="802">
          <cell r="C802" t="str">
            <v>MEDIDOR DE AGUA 3/4"</v>
          </cell>
        </row>
        <row r="803">
          <cell r="C803" t="str">
            <v>NIPLE 1,2 - 2,5CM</v>
          </cell>
        </row>
        <row r="804">
          <cell r="C804" t="str">
            <v>NIPLE GALVANIZADO AGUA 1/2 PULGADA X 20 CM CARMENDU</v>
          </cell>
        </row>
        <row r="805">
          <cell r="C805" t="str">
            <v>NIPLE GALVANIZADO AGUA 1/2 PULGADAS X 10 CM CARMENDU</v>
          </cell>
        </row>
        <row r="806">
          <cell r="C806" t="str">
            <v>NIPLE GALVANIZADO AGUA 3/4PULG X10 CM</v>
          </cell>
        </row>
        <row r="807">
          <cell r="C807" t="str">
            <v>NIPLE HG  1/2"</v>
          </cell>
        </row>
        <row r="808">
          <cell r="C808" t="str">
            <v>REGISTRO DE CORTE 1 1/2" RW</v>
          </cell>
        </row>
        <row r="809">
          <cell r="C809" t="str">
            <v>REGISTRO DE CORTE 1 1/4" RW</v>
          </cell>
        </row>
        <row r="810">
          <cell r="C810" t="str">
            <v>REGISTRO DE CORTE 1" RW</v>
          </cell>
        </row>
        <row r="811">
          <cell r="C811" t="str">
            <v>REGISTRO DE CORTE 1/2" RW</v>
          </cell>
        </row>
        <row r="812">
          <cell r="C812" t="str">
            <v>REGISTRO DE CORTE 3/4" RW</v>
          </cell>
        </row>
        <row r="813">
          <cell r="C813" t="str">
            <v>SELLANTE CPVC</v>
          </cell>
        </row>
        <row r="814">
          <cell r="C814" t="str">
            <v>SELLANTE PVC</v>
          </cell>
        </row>
        <row r="815">
          <cell r="C815" t="str">
            <v>SELLANTE PVC ALCANTARILLADO</v>
          </cell>
        </row>
        <row r="816">
          <cell r="C816" t="str">
            <v>SELLANTE VALVULA</v>
          </cell>
        </row>
        <row r="817">
          <cell r="C817" t="str">
            <v>SEMICODO DUCTO D=6"</v>
          </cell>
        </row>
        <row r="818">
          <cell r="C818" t="str">
            <v>SIFÓN BOTELLA CON BUJE CROMO GRICOL</v>
          </cell>
        </row>
        <row r="819">
          <cell r="C819" t="str">
            <v xml:space="preserve">SIFÓN DE 1 1/2" LAVAPLATOS </v>
          </cell>
        </row>
        <row r="820">
          <cell r="C820" t="str">
            <v xml:space="preserve">SIFÓN FLEXIBLE DOBLE COFLEX </v>
          </cell>
        </row>
        <row r="821">
          <cell r="C821" t="str">
            <v>SIFÓN LAVAMANOS TIPO BOTELLA GRIS, GRIVAL</v>
          </cell>
        </row>
        <row r="822">
          <cell r="C822" t="str">
            <v>SIFON PVC-S 4"</v>
          </cell>
        </row>
        <row r="823">
          <cell r="C823" t="str">
            <v>SIFON PVC-S CON TAPA 2"</v>
          </cell>
        </row>
        <row r="824">
          <cell r="C824" t="str">
            <v>SILLA YEE NOVAFORT 160 *110</v>
          </cell>
        </row>
        <row r="825">
          <cell r="C825" t="str">
            <v>TAPA PRUEBA PVC-S 2"</v>
          </cell>
        </row>
        <row r="826">
          <cell r="C826" t="str">
            <v>TAPA PRUEBA PVC-S 4"</v>
          </cell>
        </row>
        <row r="827">
          <cell r="C827" t="str">
            <v>TAPA REGISTRO 0,20 X 0,20 REJILLA</v>
          </cell>
        </row>
        <row r="828">
          <cell r="C828" t="str">
            <v>TAPON ROSCADO PVC-P 1"</v>
          </cell>
        </row>
        <row r="829">
          <cell r="C829" t="str">
            <v>TAPON ROSCADO PVC-P 1/2"</v>
          </cell>
        </row>
        <row r="830">
          <cell r="C830" t="str">
            <v>TAPÓN SOLDADO 1/2 10 UNIDADES PRESIÓN</v>
          </cell>
        </row>
        <row r="831">
          <cell r="C831" t="str">
            <v>TAPON SOLDADO CPVC 1/2"</v>
          </cell>
        </row>
        <row r="832">
          <cell r="C832" t="str">
            <v>TAPON SOLDADO PVC-P 1"</v>
          </cell>
        </row>
        <row r="833">
          <cell r="C833" t="str">
            <v>TAPON SOLDADO PVC-P 1/2"</v>
          </cell>
        </row>
        <row r="834">
          <cell r="C834" t="str">
            <v>TEE CPVC 1"</v>
          </cell>
        </row>
        <row r="835">
          <cell r="C835" t="str">
            <v>TEE CPVC 1/2"</v>
          </cell>
        </row>
        <row r="836">
          <cell r="C836" t="str">
            <v>TEE CPVC 3/4"</v>
          </cell>
        </row>
        <row r="837">
          <cell r="C837" t="str">
            <v>TEE GALVANIZADA 1/2" MECH</v>
          </cell>
        </row>
        <row r="838">
          <cell r="C838" t="str">
            <v>TEE PVC-P 1 1/4"</v>
          </cell>
        </row>
        <row r="839">
          <cell r="C839" t="str">
            <v>TEE PVC-P 1"</v>
          </cell>
        </row>
        <row r="840">
          <cell r="C840" t="str">
            <v>TEE PVC-P 1/2"</v>
          </cell>
        </row>
        <row r="841">
          <cell r="C841" t="str">
            <v>TEE PVC-P 3/4"</v>
          </cell>
        </row>
        <row r="842">
          <cell r="C842" t="str">
            <v>TEE SENCILLA PAREJA HG 3/4"</v>
          </cell>
        </row>
        <row r="843">
          <cell r="C843" t="str">
            <v>TRAGANTE T.C.I.  4"</v>
          </cell>
        </row>
        <row r="844">
          <cell r="C844" t="str">
            <v>TUBERÍA  CPV-C 1 1/2"</v>
          </cell>
        </row>
        <row r="845">
          <cell r="C845" t="str">
            <v>TUBERÍA  CPV-C 1 1/4"</v>
          </cell>
        </row>
        <row r="846">
          <cell r="C846" t="str">
            <v>TUBERÍA 1/2" X 1 METRO PRESIÓN, 13.5 - 315 PSI TUBO PAVCO</v>
          </cell>
        </row>
        <row r="847">
          <cell r="C847" t="str">
            <v>TUBERIA ACERO GALV SCH 40 3/4"</v>
          </cell>
        </row>
        <row r="848">
          <cell r="C848" t="str">
            <v>TUBERÍA CPV-C 1"</v>
          </cell>
        </row>
        <row r="849">
          <cell r="C849" t="str">
            <v>TUBERÍA CPV-C 1/2"</v>
          </cell>
        </row>
        <row r="850">
          <cell r="C850" t="str">
            <v>TUBERÍA CPV-C 3/4"</v>
          </cell>
        </row>
        <row r="851">
          <cell r="C851" t="str">
            <v>TUBERÍA DE GRES 4"</v>
          </cell>
        </row>
        <row r="852">
          <cell r="C852" t="str">
            <v>TUBERIA PVC NOVAFORT 6" 160mm</v>
          </cell>
        </row>
        <row r="853">
          <cell r="C853" t="str">
            <v xml:space="preserve">TUBERÍA PVC PRESIÓN 1 1/2" </v>
          </cell>
        </row>
        <row r="854">
          <cell r="C854" t="str">
            <v>TUBERÍA PVC PRESIÓN 1 1/4"</v>
          </cell>
        </row>
        <row r="855">
          <cell r="C855" t="str">
            <v>TUBERÍA PVC PRESIÓN 1"</v>
          </cell>
        </row>
        <row r="856">
          <cell r="C856" t="str">
            <v>TUBERÍA PVC PRESIÓN 1/2"</v>
          </cell>
        </row>
        <row r="857">
          <cell r="C857" t="str">
            <v>TUBERÍA PVC PRESIÓN 3/4"</v>
          </cell>
        </row>
        <row r="858">
          <cell r="C858" t="str">
            <v>TUBERÍA PVC-ALC 160 mm</v>
          </cell>
        </row>
        <row r="859">
          <cell r="C859" t="str">
            <v>TUBERIA PVC-L 2"</v>
          </cell>
        </row>
        <row r="860">
          <cell r="C860" t="str">
            <v>TUBERIA PVC-P 1/2" RDE 9</v>
          </cell>
        </row>
        <row r="861">
          <cell r="C861" t="str">
            <v>TUBERIA PVC-S 2"</v>
          </cell>
        </row>
        <row r="862">
          <cell r="C862" t="str">
            <v>TUBERÍA PVC-S 2"</v>
          </cell>
        </row>
        <row r="863">
          <cell r="C863" t="str">
            <v>TUBERIA PVC-S 3"</v>
          </cell>
        </row>
        <row r="864">
          <cell r="C864" t="str">
            <v>TUBERÍA PVC-S 3"</v>
          </cell>
        </row>
        <row r="865">
          <cell r="C865" t="str">
            <v>TUBERIA PVC-S 4"</v>
          </cell>
        </row>
        <row r="866">
          <cell r="C866" t="str">
            <v>TUBERÍA PVC-S 4"</v>
          </cell>
        </row>
        <row r="867">
          <cell r="C867" t="str">
            <v>TUBERÍA PVC-S 6"</v>
          </cell>
        </row>
        <row r="868">
          <cell r="C868" t="str">
            <v>TUBERIA RDE 11 CPVC 1"</v>
          </cell>
        </row>
        <row r="869">
          <cell r="C869" t="str">
            <v>TUBERIA RDE 11 CPVC 1/2"</v>
          </cell>
        </row>
        <row r="870">
          <cell r="C870" t="str">
            <v>TUBERIA RDE 11 CPVC 3/4"</v>
          </cell>
        </row>
        <row r="871">
          <cell r="C871" t="str">
            <v>TUBERIA RDE 11 PVC-P 3/4"</v>
          </cell>
        </row>
        <row r="872">
          <cell r="C872" t="str">
            <v>TUBERIA RDE 13.5 PVC-P 1"</v>
          </cell>
        </row>
        <row r="873">
          <cell r="C873" t="str">
            <v>TUBERIA RDE 21 PVC-P 1-1/4"</v>
          </cell>
        </row>
        <row r="874">
          <cell r="C874" t="str">
            <v>TUBERIA RDE 9 PVC-P 1/2"</v>
          </cell>
        </row>
        <row r="875">
          <cell r="C875" t="str">
            <v>TUBO  3/4" X 1 METROS PRESIÓN 21- 200 PSI TUBO PAVCO</v>
          </cell>
        </row>
        <row r="876">
          <cell r="C876" t="str">
            <v>TUBO DUCTO D=6"</v>
          </cell>
        </row>
        <row r="877">
          <cell r="C877" t="str">
            <v>TUBO PVC LL D=3"</v>
          </cell>
        </row>
        <row r="878">
          <cell r="C878" t="str">
            <v>TUERCA R.O 1/4"</v>
          </cell>
        </row>
        <row r="879">
          <cell r="C879" t="str">
            <v>TUERCA R.O 3/8"</v>
          </cell>
        </row>
        <row r="880">
          <cell r="C880" t="str">
            <v>UNION GALVANIZADA 1/2</v>
          </cell>
        </row>
        <row r="881">
          <cell r="C881" t="str">
            <v>UNION HG 3/4"</v>
          </cell>
        </row>
        <row r="882">
          <cell r="C882" t="str">
            <v>UNION NOVAFORT 160mm 6"</v>
          </cell>
        </row>
        <row r="883">
          <cell r="C883" t="str">
            <v>UNION PVC-P 1"</v>
          </cell>
        </row>
        <row r="884">
          <cell r="C884" t="str">
            <v>UNION PVC-P 1/2"</v>
          </cell>
        </row>
        <row r="885">
          <cell r="C885" t="str">
            <v>UNION PVC-P 1/2" SCH 40</v>
          </cell>
        </row>
        <row r="886">
          <cell r="C886" t="str">
            <v>UNION PVC-P 1-1/4"</v>
          </cell>
        </row>
        <row r="887">
          <cell r="C887" t="str">
            <v>UNION PVC-P 3/4"</v>
          </cell>
        </row>
        <row r="888">
          <cell r="C888" t="str">
            <v>UNION PVC-S 2"</v>
          </cell>
        </row>
        <row r="889">
          <cell r="C889" t="str">
            <v>UNION PVC-S 3"</v>
          </cell>
        </row>
        <row r="890">
          <cell r="C890" t="str">
            <v>UNION PVC-S 4"</v>
          </cell>
        </row>
        <row r="891">
          <cell r="C891" t="str">
            <v>VAL. ANTIFRAUDE 1-1/2"</v>
          </cell>
        </row>
        <row r="892">
          <cell r="C892" t="str">
            <v>VAL. COMPUERTA 1/2" KITZ</v>
          </cell>
        </row>
        <row r="893">
          <cell r="C893" t="str">
            <v>VAL. COMPUERTA 3/4" KITZ</v>
          </cell>
        </row>
        <row r="894">
          <cell r="C894" t="str">
            <v>VAL. DE CORTE  HG-HG SIN ACOP3/4</v>
          </cell>
        </row>
        <row r="895">
          <cell r="C895" t="str">
            <v>VALVULA BOLA AGUA ANTIFRAUDE</v>
          </cell>
        </row>
        <row r="896">
          <cell r="C896" t="str">
            <v>VÁLVULA PVC 3/4 PULGADA ROSCADA 235 PSI HUMBOLDT</v>
          </cell>
        </row>
        <row r="897">
          <cell r="C897" t="str">
            <v>YEE PVC-S 2"</v>
          </cell>
        </row>
        <row r="898">
          <cell r="C898" t="str">
            <v>YEE PVC-S 3"</v>
          </cell>
        </row>
        <row r="899">
          <cell r="C899" t="str">
            <v>YEE PVC-S 4"</v>
          </cell>
        </row>
        <row r="900">
          <cell r="C900" t="str">
            <v>SIFÓN METÁLICO CLÁSICO EN CROMO</v>
          </cell>
        </row>
        <row r="901">
          <cell r="C901" t="str">
            <v>DESAGÜE SENCILLO INTEGRADO CROMADO EN CROMO</v>
          </cell>
        </row>
        <row r="902">
          <cell r="C902" t="str">
            <v>BASE ASFÁLTICA MDC-2</v>
          </cell>
        </row>
        <row r="903">
          <cell r="C903" t="str">
            <v>EMULSIÓN ASFÁLTICA CRL-0</v>
          </cell>
        </row>
        <row r="904">
          <cell r="C904" t="str">
            <v>EMULSIÓN ASFÁLTICA CRL-1</v>
          </cell>
        </row>
        <row r="905">
          <cell r="C905" t="str">
            <v>EMULSIÓN ASFÁLTICA CRM</v>
          </cell>
        </row>
        <row r="906">
          <cell r="C906" t="str">
            <v>EMULSIÓN ASFÁLTICA CRR-1</v>
          </cell>
        </row>
        <row r="907">
          <cell r="C907" t="str">
            <v>GEOTEXTIL NT 1600 4.0 m X1.00 m</v>
          </cell>
        </row>
        <row r="908">
          <cell r="C908" t="str">
            <v>GEOTEXTIL T 2400 4.0 m X1.00 m</v>
          </cell>
        </row>
        <row r="909">
          <cell r="C909" t="str">
            <v>TUBERÍA PERFORADA Y CORRUGADA PARA DRENAJE</v>
          </cell>
        </row>
        <row r="910">
          <cell r="C910" t="str">
            <v>GEODRÉN VIAL TB 100 mm, h=2.0 m</v>
          </cell>
        </row>
        <row r="911">
          <cell r="C911" t="str">
            <v>LAMINA TAPEZOIDAL GALVANIZADA CALIBRE 30</v>
          </cell>
        </row>
        <row r="912">
          <cell r="C912" t="str">
            <v>PINTURA KORAZA COLOR GRIS BASALTO</v>
          </cell>
        </row>
        <row r="913">
          <cell r="C913" t="str">
            <v>SIKALATEX</v>
          </cell>
        </row>
        <row r="914">
          <cell r="C914" t="str">
            <v>GARGOLA EN CONCRETO PREFABRICADA (Superficie pulida, base rectangular y gotero)</v>
          </cell>
        </row>
        <row r="915">
          <cell r="C915" t="str">
            <v>SIKADUR ANCHORFIX 4 X 600CC</v>
          </cell>
        </row>
        <row r="916">
          <cell r="C916" t="str">
            <v>SUMINISTRO E INSTALACIÓN DE FIBRA DE VIDRIO TIPO BLACK THEATER 2" PEGADA A LA PLACA</v>
          </cell>
        </row>
        <row r="917">
          <cell r="C917" t="str">
            <v>TAPA DE INSPECCIÓN PANEL YESO GYPLAC 60X60</v>
          </cell>
        </row>
        <row r="918">
          <cell r="C918" t="str">
            <v>CIELO RASO TILE LAY-IN HUNTER DOUGLAS N°106. Incluye elementos y accesorios para anclaje e instalación</v>
          </cell>
        </row>
        <row r="919">
          <cell r="C919" t="str">
            <v>PISO DECK SINTETICO WPC CON SISTEMA TIPO CLICK, ACANALADO CON VETA TIPO MADERA, e= 20 mm,COLOR POR DEFINIR (INCLUYE BASES Y SOPORTES)</v>
          </cell>
        </row>
        <row r="920">
          <cell r="C920" t="str">
            <v>PISO LAMINADO EN MADERA CON SISTEMA TIPO CLICK, e= 10 mm PARA TRAFICO ALTO COLOR POR DEFINIR.</v>
          </cell>
        </row>
        <row r="921">
          <cell r="C921" t="str">
            <v>SUPERLON ROLLO REFORZADO</v>
          </cell>
        </row>
        <row r="922">
          <cell r="C922" t="str">
            <v>SIKA ANTISOL BLANCO</v>
          </cell>
        </row>
        <row r="923">
          <cell r="C923" t="str">
            <v>SUBCONTRATO PISO EN POLIURETANO DELIGHT ROLLO 2.0 MM X 2 M X 20 M SUPREME SPR 1307 GRIS OSCURO LG (Incluye suministro e instalación)</v>
          </cell>
        </row>
        <row r="924">
          <cell r="C924" t="str">
            <v>MARMOLINA</v>
          </cell>
        </row>
        <row r="925">
          <cell r="C925" t="str">
            <v>MINERAL NEGRO</v>
          </cell>
        </row>
        <row r="926">
          <cell r="C926" t="str">
            <v>GRANITO DE MARMOL GRIS CLARO GRANO 1 x 35kg</v>
          </cell>
        </row>
        <row r="927">
          <cell r="C927" t="str">
            <v>MINERAL BLANCO ZINC</v>
          </cell>
        </row>
        <row r="928">
          <cell r="C928" t="str">
            <v>CINTA ANTIDESLIZANTE PARA PASO Y RAMPA TESA NEGRA 25MM</v>
          </cell>
        </row>
        <row r="929">
          <cell r="C929" t="str">
            <v>TAPAJUNTAS EN PERFIL DE ALUMINIO NATURAL. ANCHO 25CM</v>
          </cell>
        </row>
        <row r="930">
          <cell r="C930" t="str">
            <v>TORNILLERIA DE FIJACIÓN TAPAJUNTAS</v>
          </cell>
        </row>
        <row r="931">
          <cell r="C931" t="str">
            <v>MANTO PIETRA GRIS SIENA 3.5MM</v>
          </cell>
        </row>
        <row r="932">
          <cell r="C932" t="str">
            <v>EMULSIÓN ASFALTICA PX900</v>
          </cell>
        </row>
        <row r="933">
          <cell r="C933" t="str">
            <v>MANTO METAL ASFALTICO BICAPA P2</v>
          </cell>
        </row>
        <row r="934">
          <cell r="C934" t="str">
            <v>IGOL DENSO PLUS</v>
          </cell>
        </row>
        <row r="935">
          <cell r="C935" t="str">
            <v>SIKATOP SEAL 107</v>
          </cell>
        </row>
        <row r="936">
          <cell r="C936" t="str">
            <v>POLICARBONATO DANPALÓN 8MM MULTICELL PÁNEL DE ABEJAS PARA BÓVEDAS COLOR GRIS HUMO</v>
          </cell>
        </row>
        <row r="937">
          <cell r="C937" t="str">
            <v>CINTA ANTIDUST</v>
          </cell>
        </row>
        <row r="938">
          <cell r="C938" t="str">
            <v>CONECTOR OMEGAL BASE ALUMINIO</v>
          </cell>
        </row>
        <row r="939">
          <cell r="C939" t="str">
            <v>U DE ALUMINIO</v>
          </cell>
        </row>
        <row r="940">
          <cell r="C940" t="str">
            <v>SUBCONBTRATO ENCHAPE EN MADERA REPISAS DE 0.05 x 0.10  CEDRO PUERTO ASIS SELLADO Y LACADO MATE. AISLANTE ACUSTICO FIBRA DE VIDRIO 2" RECUBIERTO EN TELA PARA BAFLE COLOR POR DEFINIR</v>
          </cell>
        </row>
        <row r="941">
          <cell r="C941" t="str">
            <v>SUBCONTRATO BOMBA HORIZONTAL CONTRA INCENDIOS</v>
          </cell>
        </row>
        <row r="942">
          <cell r="C942" t="str">
            <v>DESAGÜE PUSH LARGO CROMADO SIN REBOSE GRIVAL</v>
          </cell>
        </row>
        <row r="943">
          <cell r="C943" t="str">
            <v>DISPENSADOR DE JABÓN LÍQUIDO, 1LT DE CAPACIDAD, CUERPO EN ACERO INOXIDABLE SATINADO CON VALVULA DE PUSH DOSIFICADORA, SOCODA, INCLUYE SOPORTES Y TODO LO NECESARIO PARA SU CORRECTA INSTALACIÓN Y PUESTA EN FUNCIONAMIENTO</v>
          </cell>
        </row>
        <row r="944">
          <cell r="C944" t="str">
            <v>DISPENSADOR DE PAPEL EN ACERO INOXIDABLE SATINADO, SOCODA. INCLUYE SOPORTES Y TODO LO NECESARIO PARA SU CORRECTA INSTALACIÓN Y PUESTA EN FUNCIONAMIENTO.</v>
          </cell>
        </row>
        <row r="945">
          <cell r="C945" t="str">
            <v>CANECA DE SOBREPONER EN LA PARED O EN DIVISIÓN METÁLICA, EN ACERO INOXIDABLE 304 SATINADO, CON SOPORTE PARA BOLSA PLÁSTICA. CAPACIDAD 14.5LTS. NACIONAL A&amp;A</v>
          </cell>
        </row>
        <row r="946">
          <cell r="C946" t="str">
            <v>PASAMANOS DE SEGURIDAD PARA DISCAPACITADOS EN ACERO INOXIDABLE SATINADO, 30". SOCODA.</v>
          </cell>
        </row>
        <row r="947">
          <cell r="C947" t="str">
            <v>REJILLA DE ALUMINIO 4"X3" CON SOSCO PARA BAÑOS</v>
          </cell>
        </row>
        <row r="948">
          <cell r="C948" t="str">
            <v>SECADOR DE MANOS DE SENSOR PARA USO DE MANOS LIBRES DE CARCAZA EN ACERO INOXIDABLE. SOCODA. INCLUYE SOPORTES Y TODO LO NECESARIO PARA SU CORRECTA INSTALACIÓN Y PUESTA EN FUNCIONAMIENTO.</v>
          </cell>
        </row>
        <row r="949">
          <cell r="C949" t="str">
            <v>LLAVE JARDIN CROMO PESADA GRIVAL</v>
          </cell>
        </row>
        <row r="950">
          <cell r="C950" t="str">
            <v>BARRA DE SEGURIDAD PLEGABLE PARA DISCAPACITADOS EN ACERO INOXIDABLE SATINADO Ø=2", GF IMPORTADA. REF 706590001 CORONA. INCLUYE SOPORTES Y TODO LO NECESARIO PARA SU CORRECTA INSTALACIÓN Y PUESTA EN FUNCIONAMIENTO.</v>
          </cell>
        </row>
        <row r="951">
          <cell r="C951" t="str">
            <v>JUNTA DE COMPRESIÓN PARA DILATACIÓN ENTRE EDIFICIOS. REFERENCIA EMA-600 E&amp;M</v>
          </cell>
        </row>
        <row r="952">
          <cell r="C952" t="str">
            <v>JUNTA DE COMPRESIÓN PARA DILATACIÓN ENTRE EDIFICIOS. REFERENCIA EMG-200 E&amp;M</v>
          </cell>
        </row>
        <row r="953">
          <cell r="C953" t="str">
            <v>LÁMINA EN ALFAJOR e=3/16"</v>
          </cell>
        </row>
        <row r="954">
          <cell r="C954" t="str">
            <v>CERRADURA ANTIPANICO PUERTA DOBLE. Incluye accesorios para instalación</v>
          </cell>
        </row>
        <row r="955">
          <cell r="C955" t="str">
            <v>CERRADURA STANLEY DE MANIJA PUERTAS AULAS. REF. ALCOBA MANIJA SATINADO SCORT</v>
          </cell>
        </row>
        <row r="956">
          <cell r="C956" t="str">
            <v>CERRADURA STANLEY DE MANIJA PUERTAS BAÑOS. REF BAÑOS MANIJA SATINADO SCORT</v>
          </cell>
        </row>
        <row r="957">
          <cell r="C957" t="str">
            <v>ESPEJO CRISTAL BISELADO EMPOTRADO 6mm. Incluye elementos para y anclajes para empotrar</v>
          </cell>
        </row>
        <row r="958">
          <cell r="C958" t="str">
            <v>PRODUCTOS DE LAVADO DE FACHADA</v>
          </cell>
        </row>
        <row r="959">
          <cell r="C959" t="str">
            <v>PINTURA IDEA PAINT CREATE CLEAR</v>
          </cell>
        </row>
        <row r="960">
          <cell r="C960" t="str">
            <v>LOSETA LISA GRIS 0,40 X 0,40 X 0,06 m</v>
          </cell>
        </row>
        <row r="961">
          <cell r="C961" t="str">
            <v>ADOQUÌN PEATONAL 0,10 X 0,20 X 0,06 m</v>
          </cell>
        </row>
        <row r="962">
          <cell r="C962" t="str">
            <v>CARCAMO CON REJILLA PREFABRICADO EN CONCRETO 1,00 X 0,30</v>
          </cell>
        </row>
        <row r="963">
          <cell r="C963" t="str">
            <v>PLANTA UÑA DE GATO</v>
          </cell>
        </row>
        <row r="964">
          <cell r="C964" t="str">
            <v>AZUCENAS AMARILLAS</v>
          </cell>
        </row>
        <row r="965">
          <cell r="C965" t="str">
            <v>SIETE CUEROS</v>
          </cell>
        </row>
        <row r="966">
          <cell r="C966" t="str">
            <v>LLAMA NARANJA</v>
          </cell>
        </row>
        <row r="967">
          <cell r="C967" t="str">
            <v>SISTEMA DE RIEGO POR GOTEO</v>
          </cell>
        </row>
        <row r="968">
          <cell r="C968" t="str">
            <v>PIEDRAS ORNAMENTALES PARA JARDÍN</v>
          </cell>
        </row>
        <row r="969">
          <cell r="C969" t="str">
            <v>SUMINISTRO E INSTALACIÓN DE CIELO RASO EN QUINTUPLEX SELLADO Y LACADO SEMI MATE CON ESTRUCTURA PERIMETRAL EN L INTERMEDIOS DURMIENTES 4cmx4cm SEGÚN PLANOS</v>
          </cell>
        </row>
        <row r="970">
          <cell r="C970" t="str">
            <v>SUMINISTRO E INSTALACIÓN DE CIELO RASO EN QUINTUPLEX SELLADO Y LACADO SEMI MATE CON ESTRUCTURA PETRIMETRAL EN L INTERMEDIOS DURMIENTES 4cm x 4cm + MADERA PERFORACIONES 2" SEGÚN DETALLE EN PLANOS</v>
          </cell>
        </row>
        <row r="971">
          <cell r="C971" t="str">
            <v>SUMINISTRO E INSTALLACIÓN DE MURO DE ACONDICIONAMIENTO ACÚSTICO EN FIBRA DE VIDRIO 2" CON RECUBRIMIENTO EN TELA + ENCHAPE EN MADERA REPISAS DE 5cm x 10cm EN CEDRO PUERTO ASÍS SELLADO LACADO MATE</v>
          </cell>
        </row>
      </sheetData>
      <sheetData sheetId="215" refreshError="1"/>
      <sheetData sheetId="216">
        <row r="7">
          <cell r="C7">
            <v>1</v>
          </cell>
        </row>
        <row r="8">
          <cell r="C8">
            <v>2</v>
          </cell>
        </row>
        <row r="9">
          <cell r="C9">
            <v>3</v>
          </cell>
        </row>
        <row r="10">
          <cell r="C10">
            <v>4</v>
          </cell>
        </row>
        <row r="11">
          <cell r="C11">
            <v>5</v>
          </cell>
        </row>
        <row r="12">
          <cell r="C12">
            <v>6</v>
          </cell>
        </row>
        <row r="13">
          <cell r="C13">
            <v>7</v>
          </cell>
        </row>
        <row r="14">
          <cell r="C14">
            <v>8</v>
          </cell>
        </row>
      </sheetData>
      <sheetData sheetId="217"/>
      <sheetData sheetId="218">
        <row r="6">
          <cell r="B6" t="str">
            <v>ITEM</v>
          </cell>
        </row>
      </sheetData>
      <sheetData sheetId="219">
        <row r="52">
          <cell r="H52">
            <v>1246424217.7484875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S EDITAR"/>
      <sheetName val="COSTO REFORZAMIENTO"/>
    </sheetNames>
    <sheetDataSet>
      <sheetData sheetId="0">
        <row r="2">
          <cell r="J2" t="str">
            <v>VIBRADOR A GASOLINA</v>
          </cell>
        </row>
        <row r="3">
          <cell r="J3" t="str">
            <v>MEZCLADOR A GASOLINA</v>
          </cell>
        </row>
        <row r="4">
          <cell r="J4" t="str">
            <v>COMPACTADOR VIBRATORIO</v>
          </cell>
        </row>
        <row r="5">
          <cell r="J5" t="str">
            <v>RETROEXCAVADORA</v>
          </cell>
        </row>
        <row r="6">
          <cell r="J6" t="str">
            <v>MEDIDOR DE ENERGÍA</v>
          </cell>
        </row>
        <row r="7">
          <cell r="J7" t="str">
            <v>HERRAMIENTA MENOR</v>
          </cell>
        </row>
        <row r="8">
          <cell r="J8" t="str">
            <v>VOLQUETA</v>
          </cell>
        </row>
        <row r="9">
          <cell r="J9" t="str">
            <v xml:space="preserve">CARQUE Y RETIRO DE ESCOMBROS </v>
          </cell>
        </row>
        <row r="10">
          <cell r="J10" t="str">
            <v>PISTOLA DE ANCLAJE</v>
          </cell>
        </row>
        <row r="11">
          <cell r="J11" t="str">
            <v>COMPRESOR DE AIRE</v>
          </cell>
        </row>
        <row r="12">
          <cell r="J12" t="str">
            <v>ROTOMARTILLO SDS D25404 4.8 JLS</v>
          </cell>
        </row>
        <row r="13">
          <cell r="J13" t="str">
            <v>RETIRO DE ESCOMBROS EN VOLQUETA 6M3 INCLUYE CARGUE</v>
          </cell>
        </row>
        <row r="14">
          <cell r="J14" t="str">
            <v>CARRETILLA</v>
          </cell>
        </row>
        <row r="15">
          <cell r="J15" t="str">
            <v>PALA CUADRADA CON CABO</v>
          </cell>
        </row>
        <row r="16">
          <cell r="J16" t="str">
            <v>DISCO CORTE MAMPOSTERÍA 9"</v>
          </cell>
        </row>
        <row r="17">
          <cell r="J17" t="str">
            <v>PULIDORA 9"</v>
          </cell>
        </row>
        <row r="18">
          <cell r="J18" t="str">
            <v>ALMADENA</v>
          </cell>
        </row>
        <row r="19">
          <cell r="J19" t="str">
            <v>EQUIPO DE SOLDADURA - INCLUYE OPERARIO</v>
          </cell>
        </row>
        <row r="20">
          <cell r="J20" t="str">
            <v>ALQUILER DE PLUMA ELECTRICA CON OPERARIO</v>
          </cell>
        </row>
        <row r="21">
          <cell r="J21" t="str">
            <v>ALQUILER DE FORMALETA PARA APUNTALAMIENTO M2/DIA</v>
          </cell>
        </row>
        <row r="22">
          <cell r="J22" t="str">
            <v>ANDAMIO TUBULAR POR SECCIÓN</v>
          </cell>
        </row>
        <row r="23">
          <cell r="J23" t="str">
            <v>FORMALETA EN MADERA POR M2</v>
          </cell>
        </row>
        <row r="24">
          <cell r="J24" t="str">
            <v>CASETÓN</v>
          </cell>
        </row>
        <row r="25">
          <cell r="J25" t="str">
            <v>VIBRADOR DE CONCRETO</v>
          </cell>
        </row>
        <row r="26">
          <cell r="J26" t="str">
            <v/>
          </cell>
        </row>
        <row r="27">
          <cell r="J27" t="str">
            <v/>
          </cell>
        </row>
        <row r="28">
          <cell r="J28" t="str">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outlinePr summaryBelow="0"/>
    <pageSetUpPr fitToPage="1"/>
  </sheetPr>
  <dimension ref="A1:T961"/>
  <sheetViews>
    <sheetView tabSelected="1" view="pageBreakPreview" topLeftCell="A4" zoomScaleNormal="100" zoomScaleSheetLayoutView="100" workbookViewId="0">
      <pane ySplit="1" topLeftCell="A53" activePane="bottomLeft" state="frozen"/>
      <selection activeCell="A4" sqref="A4"/>
      <selection pane="bottomLeft" activeCell="G60" sqref="G60"/>
    </sheetView>
  </sheetViews>
  <sheetFormatPr baseColWidth="10" defaultColWidth="9.140625" defaultRowHeight="15" outlineLevelRow="3" x14ac:dyDescent="0.25"/>
  <cols>
    <col min="1" max="1" width="17.140625" style="168" customWidth="1"/>
    <col min="2" max="2" width="52.7109375" style="193" customWidth="1"/>
    <col min="3" max="3" width="18" style="194" customWidth="1"/>
    <col min="4" max="4" width="14.7109375" style="195" customWidth="1"/>
    <col min="5" max="5" width="19.28515625" customWidth="1"/>
    <col min="6" max="6" width="18" customWidth="1"/>
    <col min="7" max="7" width="13.7109375" style="1" customWidth="1"/>
    <col min="8" max="8" width="15.7109375" customWidth="1"/>
    <col min="9" max="9" width="10.28515625" bestFit="1" customWidth="1"/>
    <col min="10" max="10" width="8.85546875" bestFit="1" customWidth="1"/>
    <col min="11" max="11" width="11.28515625" bestFit="1" customWidth="1"/>
    <col min="12" max="16" width="2.7109375" customWidth="1"/>
    <col min="17" max="19" width="2.7109375" style="2" customWidth="1"/>
    <col min="20" max="20" width="2.7109375" style="3" customWidth="1"/>
    <col min="21" max="24" width="2.7109375" customWidth="1"/>
    <col min="25" max="25" width="3" customWidth="1"/>
    <col min="26" max="26" width="2.7109375" customWidth="1"/>
  </cols>
  <sheetData>
    <row r="1" spans="1:20" ht="15.75" x14ac:dyDescent="0.25">
      <c r="A1" s="200" t="str">
        <f>PROYECTO</f>
        <v>HANGAR CENTRO DE GEOTECNIA Y CIMENTACIONES - UNIVERSIDAD MILITAR NUEVA GRANADA</v>
      </c>
      <c r="B1" s="200"/>
      <c r="C1" s="200"/>
      <c r="D1" s="200"/>
      <c r="E1" s="200"/>
      <c r="F1" s="200"/>
    </row>
    <row r="2" spans="1:20" ht="18" x14ac:dyDescent="0.25">
      <c r="A2" s="4"/>
      <c r="B2" s="5" t="s">
        <v>0</v>
      </c>
      <c r="C2" s="6" t="s">
        <v>1</v>
      </c>
      <c r="D2" s="7">
        <f>FECHA</f>
        <v>42581</v>
      </c>
      <c r="E2" s="8"/>
    </row>
    <row r="3" spans="1:20" s="12" customFormat="1" ht="15.75" x14ac:dyDescent="0.25">
      <c r="A3" s="4"/>
      <c r="B3" s="5"/>
      <c r="C3" s="9"/>
      <c r="D3" s="10"/>
      <c r="E3" s="11"/>
      <c r="G3" s="13"/>
      <c r="Q3" s="14"/>
      <c r="R3" s="14"/>
      <c r="S3" s="14"/>
      <c r="T3" s="15"/>
    </row>
    <row r="4" spans="1:20" x14ac:dyDescent="0.25">
      <c r="A4" s="16" t="s">
        <v>2</v>
      </c>
      <c r="B4" s="16" t="s">
        <v>3</v>
      </c>
      <c r="C4" s="16" t="s">
        <v>4</v>
      </c>
      <c r="D4" s="17" t="s">
        <v>5</v>
      </c>
      <c r="E4" s="16" t="s">
        <v>6</v>
      </c>
      <c r="F4" s="16" t="s">
        <v>7</v>
      </c>
    </row>
    <row r="5" spans="1:20" x14ac:dyDescent="0.25">
      <c r="A5" s="4"/>
      <c r="B5" s="5"/>
      <c r="C5" s="18"/>
      <c r="D5" s="19"/>
      <c r="E5" s="2"/>
      <c r="F5" s="2"/>
      <c r="G5" s="20"/>
      <c r="H5" s="21"/>
      <c r="I5" s="21"/>
      <c r="J5" s="21"/>
      <c r="K5" s="21"/>
      <c r="L5" s="21"/>
      <c r="M5" s="21"/>
      <c r="N5" s="21"/>
      <c r="O5" s="21"/>
    </row>
    <row r="6" spans="1:20" x14ac:dyDescent="0.25">
      <c r="A6" s="22">
        <v>1</v>
      </c>
      <c r="B6" s="23" t="s">
        <v>8</v>
      </c>
      <c r="C6" s="24"/>
      <c r="D6" s="25"/>
      <c r="E6" s="24"/>
      <c r="F6" s="26"/>
      <c r="G6" s="27"/>
      <c r="H6" s="28"/>
      <c r="I6" s="28"/>
      <c r="J6" s="28"/>
      <c r="K6" s="28"/>
      <c r="L6" s="28"/>
      <c r="M6" s="28"/>
      <c r="N6" s="28"/>
      <c r="O6" s="28"/>
    </row>
    <row r="7" spans="1:20" outlineLevel="1" x14ac:dyDescent="0.25">
      <c r="A7" s="29">
        <v>1.1000000000000001</v>
      </c>
      <c r="B7" s="30" t="s">
        <v>8</v>
      </c>
      <c r="C7" s="31"/>
      <c r="D7" s="32"/>
      <c r="E7" s="33"/>
      <c r="F7" s="33"/>
      <c r="G7" s="27"/>
      <c r="H7" s="28"/>
      <c r="I7" s="28"/>
      <c r="J7" s="28"/>
      <c r="K7" s="28"/>
      <c r="L7" s="28"/>
      <c r="M7" s="28"/>
      <c r="N7" s="28"/>
      <c r="O7" s="28"/>
    </row>
    <row r="8" spans="1:20" s="1" customFormat="1" ht="25.5" outlineLevel="2" x14ac:dyDescent="0.25">
      <c r="A8" s="34" t="s">
        <v>9</v>
      </c>
      <c r="B8" s="35" t="s">
        <v>10</v>
      </c>
      <c r="C8" s="36" t="s">
        <v>11</v>
      </c>
      <c r="D8" s="37"/>
      <c r="E8" s="38"/>
      <c r="F8" s="39">
        <f>D8*E8</f>
        <v>0</v>
      </c>
      <c r="G8" s="40"/>
      <c r="H8" s="40"/>
      <c r="I8" s="40"/>
      <c r="J8" s="40"/>
      <c r="K8" s="40"/>
      <c r="L8" s="40"/>
      <c r="M8" s="40"/>
      <c r="N8" s="40"/>
      <c r="O8" s="40"/>
      <c r="Q8" s="41"/>
      <c r="R8" s="42"/>
      <c r="S8" s="41"/>
      <c r="T8" s="41"/>
    </row>
    <row r="9" spans="1:20" s="1" customFormat="1" ht="38.25" outlineLevel="2" x14ac:dyDescent="0.25">
      <c r="A9" s="34" t="s">
        <v>12</v>
      </c>
      <c r="B9" s="35" t="s">
        <v>13</v>
      </c>
      <c r="C9" s="36" t="s">
        <v>14</v>
      </c>
      <c r="D9" s="37"/>
      <c r="E9" s="38"/>
      <c r="F9" s="39">
        <f>D9*E9</f>
        <v>0</v>
      </c>
      <c r="G9" s="40"/>
      <c r="H9" s="40"/>
      <c r="I9" s="40"/>
      <c r="J9" s="40"/>
      <c r="K9" s="40"/>
      <c r="L9" s="40"/>
      <c r="M9" s="40"/>
      <c r="N9" s="40"/>
      <c r="O9" s="40"/>
      <c r="Q9" s="41"/>
      <c r="R9" s="42"/>
      <c r="S9" s="41"/>
      <c r="T9" s="41"/>
    </row>
    <row r="10" spans="1:20" s="1" customFormat="1" ht="25.5" outlineLevel="2" x14ac:dyDescent="0.25">
      <c r="A10" s="34" t="s">
        <v>15</v>
      </c>
      <c r="B10" s="35" t="s">
        <v>16</v>
      </c>
      <c r="C10" s="36" t="s">
        <v>17</v>
      </c>
      <c r="D10" s="37"/>
      <c r="E10" s="38"/>
      <c r="F10" s="39">
        <f>D10*E10</f>
        <v>0</v>
      </c>
      <c r="G10" s="40"/>
      <c r="H10" s="40"/>
      <c r="I10" s="40"/>
      <c r="J10" s="40"/>
      <c r="K10" s="40"/>
      <c r="L10" s="40"/>
      <c r="M10" s="40"/>
      <c r="N10" s="40"/>
      <c r="O10" s="40"/>
      <c r="Q10" s="41"/>
      <c r="R10" s="42"/>
      <c r="S10" s="41"/>
      <c r="T10" s="41"/>
    </row>
    <row r="11" spans="1:20" outlineLevel="1" x14ac:dyDescent="0.25">
      <c r="A11" s="29">
        <v>1.2</v>
      </c>
      <c r="B11" s="30" t="s">
        <v>18</v>
      </c>
      <c r="C11" s="31"/>
      <c r="D11" s="32"/>
      <c r="E11" s="33"/>
      <c r="F11" s="33"/>
      <c r="G11" s="40"/>
      <c r="H11" s="40"/>
      <c r="I11" s="40"/>
      <c r="J11" s="40"/>
      <c r="K11" s="40"/>
      <c r="L11" s="40"/>
      <c r="M11" s="40"/>
      <c r="N11" s="40"/>
      <c r="O11" s="40"/>
      <c r="Q11" s="3"/>
      <c r="S11" s="3"/>
    </row>
    <row r="12" spans="1:20" s="1" customFormat="1" outlineLevel="2" x14ac:dyDescent="0.25">
      <c r="A12" s="34" t="s">
        <v>19</v>
      </c>
      <c r="B12" s="35" t="s">
        <v>20</v>
      </c>
      <c r="C12" s="36" t="s">
        <v>14</v>
      </c>
      <c r="D12" s="37"/>
      <c r="E12" s="38"/>
      <c r="F12" s="39">
        <f>D12*E12</f>
        <v>0</v>
      </c>
      <c r="G12" s="40"/>
      <c r="H12" s="40"/>
      <c r="I12" s="40"/>
      <c r="J12" s="40"/>
      <c r="K12" s="40"/>
      <c r="L12" s="40"/>
      <c r="M12" s="40"/>
      <c r="N12" s="40"/>
      <c r="O12" s="40"/>
      <c r="Q12" s="41"/>
      <c r="R12" s="42"/>
      <c r="S12" s="41"/>
      <c r="T12" s="41"/>
    </row>
    <row r="13" spans="1:20" s="1" customFormat="1" outlineLevel="2" x14ac:dyDescent="0.25">
      <c r="A13" s="34" t="s">
        <v>21</v>
      </c>
      <c r="B13" s="35" t="s">
        <v>22</v>
      </c>
      <c r="C13" s="36" t="s">
        <v>14</v>
      </c>
      <c r="D13" s="37"/>
      <c r="E13" s="38"/>
      <c r="F13" s="39">
        <f>D13*E13</f>
        <v>0</v>
      </c>
      <c r="G13" s="40"/>
      <c r="H13" s="40"/>
      <c r="I13" s="40"/>
      <c r="J13" s="40"/>
      <c r="K13" s="40"/>
      <c r="L13" s="40"/>
      <c r="M13" s="40"/>
      <c r="N13" s="40"/>
      <c r="O13" s="40"/>
      <c r="Q13" s="41"/>
      <c r="R13" s="42"/>
      <c r="S13" s="41"/>
      <c r="T13" s="41"/>
    </row>
    <row r="14" spans="1:20" s="1" customFormat="1" outlineLevel="1" x14ac:dyDescent="0.25">
      <c r="A14" s="43">
        <v>1.3</v>
      </c>
      <c r="B14" s="30" t="s">
        <v>23</v>
      </c>
      <c r="C14" s="44"/>
      <c r="D14" s="32"/>
      <c r="E14" s="33"/>
      <c r="F14" s="33"/>
      <c r="G14" s="40"/>
      <c r="H14" s="40"/>
      <c r="I14" s="40"/>
      <c r="J14" s="40"/>
      <c r="K14" s="40"/>
      <c r="L14" s="40"/>
      <c r="M14" s="40"/>
      <c r="N14" s="40"/>
      <c r="O14" s="40"/>
      <c r="Q14" s="41"/>
      <c r="R14" s="42"/>
      <c r="S14" s="41"/>
      <c r="T14" s="41"/>
    </row>
    <row r="15" spans="1:20" s="1" customFormat="1" outlineLevel="2" x14ac:dyDescent="0.25">
      <c r="A15" s="34" t="s">
        <v>24</v>
      </c>
      <c r="B15" s="35" t="s">
        <v>25</v>
      </c>
      <c r="C15" s="36" t="s">
        <v>11</v>
      </c>
      <c r="D15" s="37"/>
      <c r="E15" s="38"/>
      <c r="F15" s="39">
        <f>D15*E15</f>
        <v>0</v>
      </c>
      <c r="G15" s="40"/>
      <c r="H15" s="40"/>
      <c r="I15" s="40"/>
      <c r="J15" s="40"/>
      <c r="K15" s="40"/>
      <c r="L15" s="40"/>
      <c r="M15" s="40"/>
      <c r="N15" s="40"/>
      <c r="O15" s="40"/>
      <c r="Q15" s="41"/>
      <c r="R15" s="42"/>
      <c r="S15" s="41"/>
      <c r="T15" s="41"/>
    </row>
    <row r="16" spans="1:20" s="1" customFormat="1" outlineLevel="2" x14ac:dyDescent="0.25">
      <c r="A16" s="43">
        <v>1.4</v>
      </c>
      <c r="B16" s="30" t="s">
        <v>26</v>
      </c>
      <c r="C16" s="44"/>
      <c r="D16" s="32"/>
      <c r="E16" s="33"/>
      <c r="F16" s="33"/>
      <c r="G16" s="40"/>
      <c r="H16" s="40"/>
      <c r="I16" s="40"/>
      <c r="J16" s="40"/>
      <c r="K16" s="40"/>
      <c r="L16" s="40"/>
      <c r="M16" s="40"/>
      <c r="N16" s="40"/>
      <c r="O16" s="40"/>
      <c r="Q16" s="41"/>
      <c r="R16" s="42"/>
      <c r="S16" s="41"/>
      <c r="T16" s="41"/>
    </row>
    <row r="17" spans="1:20" s="1" customFormat="1" ht="51" outlineLevel="2" x14ac:dyDescent="0.25">
      <c r="A17" s="34" t="s">
        <v>27</v>
      </c>
      <c r="B17" s="35" t="s">
        <v>28</v>
      </c>
      <c r="C17" s="36" t="s">
        <v>29</v>
      </c>
      <c r="D17" s="37"/>
      <c r="E17" s="38"/>
      <c r="F17" s="39">
        <f>D17*E17</f>
        <v>0</v>
      </c>
      <c r="G17" s="40"/>
      <c r="H17" s="40"/>
      <c r="I17" s="40"/>
      <c r="J17" s="40"/>
      <c r="K17" s="40"/>
      <c r="L17" s="40"/>
      <c r="M17" s="40"/>
      <c r="N17" s="40"/>
      <c r="O17" s="40"/>
      <c r="Q17" s="41"/>
      <c r="R17" s="42"/>
      <c r="S17" s="41"/>
      <c r="T17" s="41"/>
    </row>
    <row r="18" spans="1:20" outlineLevel="1" x14ac:dyDescent="0.25">
      <c r="A18" s="45"/>
      <c r="B18" s="4"/>
      <c r="C18" s="18"/>
      <c r="D18" s="46"/>
      <c r="E18" s="47" t="str">
        <f>"TOTAL CAPÍTULO "&amp;$A$6</f>
        <v>TOTAL CAPÍTULO 1</v>
      </c>
      <c r="F18" s="48">
        <f>SUM(F8:F17)</f>
        <v>0</v>
      </c>
      <c r="G18" s="49"/>
      <c r="H18" s="49"/>
      <c r="I18" s="49"/>
      <c r="J18" s="49"/>
      <c r="K18" s="49"/>
      <c r="L18" s="49"/>
      <c r="M18" s="49"/>
      <c r="N18" s="49"/>
      <c r="O18" s="49"/>
      <c r="Q18" s="3"/>
      <c r="S18" s="3"/>
    </row>
    <row r="19" spans="1:20" outlineLevel="1" x14ac:dyDescent="0.25">
      <c r="A19" s="50"/>
      <c r="B19" s="51"/>
      <c r="C19" s="52"/>
      <c r="D19" s="53"/>
      <c r="F19" s="54"/>
      <c r="G19" s="49"/>
      <c r="H19" s="49"/>
      <c r="I19" s="49"/>
      <c r="J19" s="49"/>
      <c r="K19" s="49"/>
      <c r="L19" s="49"/>
      <c r="M19" s="49"/>
      <c r="N19" s="49"/>
      <c r="O19" s="49"/>
      <c r="Q19" s="3"/>
      <c r="S19" s="3"/>
    </row>
    <row r="20" spans="1:20" x14ac:dyDescent="0.25">
      <c r="A20" s="22">
        <f>A6+1</f>
        <v>2</v>
      </c>
      <c r="B20" s="23" t="s">
        <v>30</v>
      </c>
      <c r="C20" s="24"/>
      <c r="D20" s="25"/>
      <c r="E20" s="24"/>
      <c r="F20" s="26"/>
      <c r="G20" s="27"/>
      <c r="H20" s="28"/>
      <c r="I20" s="28"/>
      <c r="J20" s="28"/>
      <c r="K20" s="28"/>
      <c r="L20" s="28"/>
      <c r="M20" s="28"/>
      <c r="N20" s="28"/>
      <c r="O20" s="28"/>
      <c r="Q20" s="3"/>
      <c r="S20" s="3"/>
    </row>
    <row r="21" spans="1:20" outlineLevel="1" x14ac:dyDescent="0.25">
      <c r="A21" s="29">
        <v>2.1</v>
      </c>
      <c r="B21" s="30" t="s">
        <v>31</v>
      </c>
      <c r="C21" s="31"/>
      <c r="D21" s="32"/>
      <c r="E21" s="33"/>
      <c r="F21" s="33"/>
      <c r="G21" s="27"/>
      <c r="H21" s="28"/>
      <c r="I21" s="28"/>
      <c r="J21" s="28"/>
      <c r="K21" s="28"/>
      <c r="L21" s="28"/>
      <c r="M21" s="28"/>
      <c r="N21" s="28"/>
      <c r="O21" s="28"/>
      <c r="Q21" s="3"/>
      <c r="S21" s="3"/>
    </row>
    <row r="22" spans="1:20" s="1" customFormat="1" ht="38.25" outlineLevel="2" x14ac:dyDescent="0.25">
      <c r="A22" s="34" t="s">
        <v>32</v>
      </c>
      <c r="B22" s="35" t="s">
        <v>33</v>
      </c>
      <c r="C22" s="36" t="s">
        <v>34</v>
      </c>
      <c r="D22" s="37"/>
      <c r="E22" s="38"/>
      <c r="F22" s="39">
        <f>D22*E22</f>
        <v>0</v>
      </c>
      <c r="G22" s="40"/>
      <c r="H22" s="40"/>
      <c r="I22" s="40"/>
      <c r="J22" s="40"/>
      <c r="K22" s="40"/>
      <c r="L22" s="40"/>
      <c r="M22" s="40"/>
      <c r="N22" s="40"/>
      <c r="O22" s="40"/>
      <c r="Q22" s="41"/>
      <c r="R22" s="42"/>
      <c r="S22" s="41"/>
      <c r="T22" s="41"/>
    </row>
    <row r="23" spans="1:20" s="1" customFormat="1" ht="38.25" outlineLevel="2" x14ac:dyDescent="0.25">
      <c r="A23" s="34" t="s">
        <v>35</v>
      </c>
      <c r="B23" s="35" t="s">
        <v>36</v>
      </c>
      <c r="C23" s="36" t="s">
        <v>34</v>
      </c>
      <c r="D23" s="37"/>
      <c r="E23" s="38"/>
      <c r="F23" s="39">
        <f>D23*E23</f>
        <v>0</v>
      </c>
      <c r="G23" s="40"/>
      <c r="H23" s="40"/>
      <c r="I23" s="40"/>
      <c r="J23" s="40"/>
      <c r="K23" s="40"/>
      <c r="L23" s="40"/>
      <c r="M23" s="40"/>
      <c r="N23" s="40"/>
      <c r="O23" s="40"/>
      <c r="Q23" s="41"/>
      <c r="R23" s="42"/>
      <c r="S23" s="41"/>
      <c r="T23" s="41"/>
    </row>
    <row r="24" spans="1:20" s="1" customFormat="1" outlineLevel="1" x14ac:dyDescent="0.25">
      <c r="A24" s="43">
        <v>2.2000000000000002</v>
      </c>
      <c r="B24" s="55" t="s">
        <v>37</v>
      </c>
      <c r="C24" s="44"/>
      <c r="D24" s="32"/>
      <c r="E24" s="33"/>
      <c r="F24" s="33"/>
      <c r="G24" s="40"/>
      <c r="H24" s="40"/>
      <c r="I24" s="40"/>
      <c r="J24" s="40"/>
      <c r="K24" s="40"/>
      <c r="L24" s="40"/>
      <c r="M24" s="40"/>
      <c r="N24" s="40"/>
      <c r="O24" s="40"/>
      <c r="Q24" s="41"/>
      <c r="R24" s="42"/>
      <c r="S24" s="41"/>
      <c r="T24" s="41"/>
    </row>
    <row r="25" spans="1:20" s="1" customFormat="1" ht="38.25" outlineLevel="2" x14ac:dyDescent="0.25">
      <c r="A25" s="34" t="s">
        <v>38</v>
      </c>
      <c r="B25" s="35" t="s">
        <v>39</v>
      </c>
      <c r="C25" s="36" t="s">
        <v>34</v>
      </c>
      <c r="D25" s="37"/>
      <c r="E25" s="38"/>
      <c r="F25" s="39">
        <f>D25*E25</f>
        <v>0</v>
      </c>
      <c r="G25" s="40"/>
      <c r="H25" s="56"/>
      <c r="I25" s="40"/>
      <c r="J25" s="40"/>
      <c r="K25" s="40"/>
      <c r="L25" s="40"/>
      <c r="M25" s="40"/>
      <c r="N25" s="40"/>
      <c r="O25" s="40"/>
      <c r="Q25" s="41"/>
      <c r="R25" s="42"/>
      <c r="S25" s="41"/>
      <c r="T25" s="41"/>
    </row>
    <row r="26" spans="1:20" s="1" customFormat="1" ht="102" outlineLevel="2" x14ac:dyDescent="0.25">
      <c r="A26" s="34" t="s">
        <v>40</v>
      </c>
      <c r="B26" s="35" t="s">
        <v>41</v>
      </c>
      <c r="C26" s="36" t="s">
        <v>34</v>
      </c>
      <c r="D26" s="37"/>
      <c r="E26" s="38"/>
      <c r="F26" s="39">
        <f>D26*E26</f>
        <v>0</v>
      </c>
      <c r="G26" s="40"/>
      <c r="H26" s="40"/>
      <c r="I26" s="40"/>
      <c r="J26" s="40"/>
      <c r="K26" s="40"/>
      <c r="L26" s="40"/>
      <c r="M26" s="40"/>
      <c r="N26" s="40"/>
      <c r="O26" s="40"/>
      <c r="Q26" s="41"/>
      <c r="R26" s="42"/>
      <c r="S26" s="41"/>
      <c r="T26" s="41"/>
    </row>
    <row r="27" spans="1:20" s="1" customFormat="1" ht="38.25" outlineLevel="2" x14ac:dyDescent="0.25">
      <c r="A27" s="34" t="s">
        <v>42</v>
      </c>
      <c r="B27" s="35" t="s">
        <v>43</v>
      </c>
      <c r="C27" s="36" t="s">
        <v>34</v>
      </c>
      <c r="D27" s="37"/>
      <c r="E27" s="38"/>
      <c r="F27" s="39">
        <f>D27*E27</f>
        <v>0</v>
      </c>
      <c r="G27" s="40"/>
      <c r="H27" s="40"/>
      <c r="I27" s="40"/>
      <c r="J27" s="40"/>
      <c r="K27" s="40"/>
      <c r="L27" s="40"/>
      <c r="M27" s="40"/>
      <c r="N27" s="40"/>
      <c r="O27" s="40"/>
      <c r="Q27" s="41"/>
      <c r="R27" s="42"/>
      <c r="S27" s="41"/>
      <c r="T27" s="41"/>
    </row>
    <row r="28" spans="1:20" s="1" customFormat="1" outlineLevel="1" x14ac:dyDescent="0.25">
      <c r="A28" s="43">
        <v>2.2999999999999998</v>
      </c>
      <c r="B28" s="55" t="s">
        <v>44</v>
      </c>
      <c r="C28" s="44"/>
      <c r="D28" s="32"/>
      <c r="E28" s="33"/>
      <c r="F28" s="33"/>
      <c r="G28" s="40"/>
      <c r="H28" s="40"/>
      <c r="I28" s="40"/>
      <c r="J28" s="40"/>
      <c r="K28" s="40"/>
      <c r="L28" s="40"/>
      <c r="M28" s="40"/>
      <c r="N28" s="40"/>
      <c r="O28" s="40"/>
      <c r="Q28" s="41"/>
      <c r="R28" s="42"/>
      <c r="S28" s="41"/>
      <c r="T28" s="41"/>
    </row>
    <row r="29" spans="1:20" s="1" customFormat="1" ht="25.5" outlineLevel="2" x14ac:dyDescent="0.25">
      <c r="A29" s="34" t="s">
        <v>45</v>
      </c>
      <c r="B29" s="35" t="s">
        <v>46</v>
      </c>
      <c r="C29" s="36" t="s">
        <v>34</v>
      </c>
      <c r="D29" s="37"/>
      <c r="E29" s="38"/>
      <c r="F29" s="39">
        <f>D29*E29</f>
        <v>0</v>
      </c>
      <c r="G29" s="40"/>
      <c r="H29" s="40"/>
      <c r="I29" s="40"/>
      <c r="J29" s="40"/>
      <c r="K29" s="40"/>
      <c r="L29" s="40"/>
      <c r="M29" s="40"/>
      <c r="N29" s="40"/>
      <c r="O29" s="40"/>
      <c r="Q29" s="41"/>
      <c r="R29" s="42"/>
      <c r="S29" s="41"/>
      <c r="T29" s="41"/>
    </row>
    <row r="30" spans="1:20" s="1" customFormat="1" outlineLevel="1" x14ac:dyDescent="0.25">
      <c r="A30" s="57"/>
      <c r="B30" s="4"/>
      <c r="C30" s="5"/>
      <c r="D30" s="46"/>
      <c r="E30" s="58" t="str">
        <f>"TOTAL CAPÍTULO "&amp;$A$20</f>
        <v>TOTAL CAPÍTULO 2</v>
      </c>
      <c r="F30" s="48">
        <f>SUM(F22:F29)</f>
        <v>0</v>
      </c>
      <c r="G30" s="49"/>
      <c r="H30" s="49"/>
      <c r="I30" s="49"/>
      <c r="J30" s="49"/>
      <c r="K30" s="49"/>
      <c r="L30" s="49"/>
      <c r="M30" s="49"/>
      <c r="N30" s="49"/>
      <c r="O30" s="49"/>
      <c r="Q30" s="41"/>
      <c r="R30" s="42"/>
      <c r="S30" s="41"/>
      <c r="T30" s="41"/>
    </row>
    <row r="31" spans="1:20" s="1" customFormat="1" outlineLevel="1" x14ac:dyDescent="0.25">
      <c r="A31" s="59"/>
      <c r="B31" s="51"/>
      <c r="C31" s="60"/>
      <c r="D31" s="53"/>
      <c r="E31" s="61"/>
      <c r="F31" s="54"/>
      <c r="G31" s="49"/>
      <c r="H31" s="49"/>
      <c r="I31" s="49"/>
      <c r="J31" s="49"/>
      <c r="K31" s="49"/>
      <c r="L31" s="49"/>
      <c r="M31" s="49"/>
      <c r="N31" s="49"/>
      <c r="O31" s="49"/>
      <c r="Q31" s="41"/>
      <c r="R31" s="42"/>
      <c r="S31" s="41"/>
      <c r="T31" s="41"/>
    </row>
    <row r="32" spans="1:20" x14ac:dyDescent="0.25">
      <c r="A32" s="22">
        <f>A20+1</f>
        <v>3</v>
      </c>
      <c r="B32" s="23" t="s">
        <v>47</v>
      </c>
      <c r="C32" s="24"/>
      <c r="D32" s="25"/>
      <c r="E32" s="24"/>
      <c r="F32" s="26"/>
      <c r="G32" s="27"/>
      <c r="H32" s="28"/>
      <c r="I32" s="28"/>
      <c r="J32" s="28"/>
      <c r="K32" s="28"/>
      <c r="L32" s="28"/>
      <c r="M32" s="28"/>
      <c r="N32" s="28"/>
      <c r="O32" s="28"/>
      <c r="Q32" s="3"/>
      <c r="S32" s="3"/>
    </row>
    <row r="33" spans="1:20" s="1" customFormat="1" outlineLevel="1" x14ac:dyDescent="0.25">
      <c r="A33" s="43" t="s">
        <v>48</v>
      </c>
      <c r="B33" s="55" t="s">
        <v>49</v>
      </c>
      <c r="C33" s="44"/>
      <c r="D33" s="32"/>
      <c r="E33" s="33"/>
      <c r="F33" s="33"/>
      <c r="G33" s="27"/>
      <c r="H33" s="27"/>
      <c r="I33" s="27"/>
      <c r="J33" s="27"/>
      <c r="K33" s="27"/>
      <c r="L33" s="27"/>
      <c r="M33" s="27"/>
      <c r="N33" s="27"/>
      <c r="O33" s="27"/>
      <c r="Q33" s="41"/>
      <c r="R33" s="42"/>
      <c r="S33" s="41"/>
      <c r="T33" s="41"/>
    </row>
    <row r="34" spans="1:20" s="1" customFormat="1" ht="38.25" outlineLevel="2" x14ac:dyDescent="0.25">
      <c r="A34" s="34" t="s">
        <v>50</v>
      </c>
      <c r="B34" s="35" t="s">
        <v>51</v>
      </c>
      <c r="C34" s="36" t="s">
        <v>52</v>
      </c>
      <c r="D34" s="37"/>
      <c r="E34" s="38"/>
      <c r="F34" s="39">
        <f>D34*E34</f>
        <v>0</v>
      </c>
      <c r="G34" s="62"/>
      <c r="H34" s="40"/>
      <c r="I34" s="40"/>
      <c r="J34" s="40"/>
      <c r="K34" s="40"/>
      <c r="L34" s="40"/>
      <c r="M34" s="40"/>
      <c r="N34" s="40"/>
      <c r="O34" s="40"/>
      <c r="Q34" s="41"/>
      <c r="R34" s="42"/>
      <c r="S34" s="41"/>
      <c r="T34" s="41"/>
    </row>
    <row r="35" spans="1:20" s="1" customFormat="1" ht="25.5" outlineLevel="2" x14ac:dyDescent="0.25">
      <c r="A35" s="34" t="s">
        <v>53</v>
      </c>
      <c r="B35" s="35" t="s">
        <v>54</v>
      </c>
      <c r="C35" s="36" t="s">
        <v>34</v>
      </c>
      <c r="D35" s="37"/>
      <c r="E35" s="38"/>
      <c r="F35" s="39">
        <f>D35*E35</f>
        <v>0</v>
      </c>
      <c r="G35" s="40"/>
      <c r="H35" s="40"/>
      <c r="I35" s="40"/>
      <c r="J35" s="40"/>
      <c r="K35" s="40"/>
      <c r="L35" s="40"/>
      <c r="M35" s="40"/>
      <c r="N35" s="40"/>
      <c r="O35" s="40"/>
      <c r="Q35" s="41"/>
      <c r="R35" s="42"/>
      <c r="S35" s="41"/>
      <c r="T35" s="41"/>
    </row>
    <row r="36" spans="1:20" s="1" customFormat="1" ht="25.5" outlineLevel="2" x14ac:dyDescent="0.25">
      <c r="A36" s="34" t="s">
        <v>55</v>
      </c>
      <c r="B36" s="35" t="s">
        <v>56</v>
      </c>
      <c r="C36" s="36" t="s">
        <v>11</v>
      </c>
      <c r="D36" s="37"/>
      <c r="E36" s="38"/>
      <c r="F36" s="39">
        <f>D36*E36</f>
        <v>0</v>
      </c>
      <c r="G36" s="40"/>
      <c r="H36" s="40"/>
      <c r="I36" s="40"/>
      <c r="J36" s="40"/>
      <c r="K36" s="40"/>
      <c r="L36" s="40"/>
      <c r="M36" s="40"/>
      <c r="N36" s="40"/>
      <c r="O36" s="40"/>
      <c r="Q36" s="41"/>
      <c r="R36" s="42"/>
      <c r="S36" s="41"/>
      <c r="T36" s="41"/>
    </row>
    <row r="37" spans="1:20" s="1" customFormat="1" ht="38.25" outlineLevel="2" x14ac:dyDescent="0.25">
      <c r="A37" s="34" t="s">
        <v>57</v>
      </c>
      <c r="B37" s="35" t="s">
        <v>58</v>
      </c>
      <c r="C37" s="36" t="s">
        <v>14</v>
      </c>
      <c r="D37" s="37"/>
      <c r="E37" s="38"/>
      <c r="F37" s="39">
        <f>D37*E37</f>
        <v>0</v>
      </c>
      <c r="G37" s="40"/>
      <c r="H37" s="40"/>
      <c r="I37" s="40"/>
      <c r="J37" s="40"/>
      <c r="K37" s="40"/>
      <c r="L37" s="40"/>
      <c r="M37" s="40"/>
      <c r="N37" s="40"/>
      <c r="O37" s="40"/>
      <c r="Q37" s="41"/>
      <c r="R37" s="42"/>
      <c r="S37" s="41"/>
      <c r="T37" s="41"/>
    </row>
    <row r="38" spans="1:20" s="1" customFormat="1" outlineLevel="1" x14ac:dyDescent="0.25">
      <c r="A38" s="43" t="s">
        <v>59</v>
      </c>
      <c r="B38" s="55" t="s">
        <v>60</v>
      </c>
      <c r="C38" s="44"/>
      <c r="D38" s="32"/>
      <c r="E38" s="33"/>
      <c r="F38" s="33"/>
      <c r="G38" s="40"/>
      <c r="H38" s="40"/>
      <c r="I38" s="40"/>
      <c r="J38" s="40"/>
      <c r="K38" s="40"/>
      <c r="L38" s="40"/>
      <c r="M38" s="40"/>
      <c r="N38" s="40"/>
      <c r="O38" s="40"/>
      <c r="Q38" s="41"/>
      <c r="R38" s="42"/>
      <c r="S38" s="41"/>
      <c r="T38" s="41"/>
    </row>
    <row r="39" spans="1:20" s="1" customFormat="1" ht="38.25" outlineLevel="2" x14ac:dyDescent="0.25">
      <c r="A39" s="34" t="s">
        <v>61</v>
      </c>
      <c r="B39" s="35" t="s">
        <v>51</v>
      </c>
      <c r="C39" s="36" t="s">
        <v>52</v>
      </c>
      <c r="D39" s="37"/>
      <c r="E39" s="38"/>
      <c r="F39" s="39">
        <f t="shared" ref="F39:F46" si="0">D39*E39</f>
        <v>0</v>
      </c>
      <c r="G39" s="40"/>
      <c r="H39" s="40"/>
      <c r="I39" s="40"/>
      <c r="J39" s="40"/>
      <c r="K39" s="40"/>
      <c r="L39" s="40"/>
      <c r="M39" s="40"/>
      <c r="N39" s="40"/>
      <c r="O39" s="40"/>
      <c r="Q39" s="41"/>
      <c r="R39" s="42"/>
      <c r="S39" s="41"/>
      <c r="T39" s="41"/>
    </row>
    <row r="40" spans="1:20" s="1" customFormat="1" ht="25.5" outlineLevel="2" x14ac:dyDescent="0.25">
      <c r="A40" s="34" t="s">
        <v>62</v>
      </c>
      <c r="B40" s="35" t="s">
        <v>63</v>
      </c>
      <c r="C40" s="36" t="s">
        <v>52</v>
      </c>
      <c r="D40" s="37"/>
      <c r="E40" s="38"/>
      <c r="F40" s="39">
        <f t="shared" si="0"/>
        <v>0</v>
      </c>
      <c r="G40" s="40"/>
      <c r="H40" s="40"/>
      <c r="I40" s="40"/>
      <c r="J40" s="40"/>
      <c r="K40" s="40"/>
      <c r="L40" s="40"/>
      <c r="M40" s="40"/>
      <c r="N40" s="40"/>
      <c r="O40" s="40"/>
      <c r="Q40" s="41"/>
      <c r="R40" s="42"/>
      <c r="S40" s="41"/>
      <c r="T40" s="41"/>
    </row>
    <row r="41" spans="1:20" s="1" customFormat="1" outlineLevel="2" x14ac:dyDescent="0.25">
      <c r="A41" s="34" t="s">
        <v>64</v>
      </c>
      <c r="B41" s="35" t="s">
        <v>65</v>
      </c>
      <c r="C41" s="36" t="s">
        <v>11</v>
      </c>
      <c r="D41" s="37"/>
      <c r="E41" s="38"/>
      <c r="F41" s="39">
        <f t="shared" si="0"/>
        <v>0</v>
      </c>
      <c r="G41" s="40"/>
      <c r="H41" s="40"/>
      <c r="I41" s="40"/>
      <c r="J41" s="40"/>
      <c r="K41" s="40"/>
      <c r="L41" s="40"/>
      <c r="M41" s="40"/>
      <c r="N41" s="40"/>
      <c r="O41" s="40"/>
      <c r="Q41" s="41"/>
      <c r="R41" s="42"/>
      <c r="S41" s="41"/>
      <c r="T41" s="41"/>
    </row>
    <row r="42" spans="1:20" s="1" customFormat="1" ht="25.5" outlineLevel="2" x14ac:dyDescent="0.25">
      <c r="A42" s="34" t="s">
        <v>66</v>
      </c>
      <c r="B42" s="35" t="s">
        <v>67</v>
      </c>
      <c r="C42" s="36" t="s">
        <v>34</v>
      </c>
      <c r="D42" s="37"/>
      <c r="E42" s="38"/>
      <c r="F42" s="39">
        <f t="shared" si="0"/>
        <v>0</v>
      </c>
      <c r="G42" s="40"/>
      <c r="H42" s="40"/>
      <c r="I42" s="40"/>
      <c r="J42" s="40"/>
      <c r="K42" s="40"/>
      <c r="L42" s="40"/>
      <c r="M42" s="40"/>
      <c r="N42" s="40"/>
      <c r="O42" s="40"/>
      <c r="Q42" s="41"/>
      <c r="R42" s="42"/>
      <c r="S42" s="41"/>
      <c r="T42" s="41"/>
    </row>
    <row r="43" spans="1:20" s="1" customFormat="1" ht="25.5" outlineLevel="2" x14ac:dyDescent="0.25">
      <c r="A43" s="34" t="s">
        <v>68</v>
      </c>
      <c r="B43" s="35" t="s">
        <v>69</v>
      </c>
      <c r="C43" s="36" t="s">
        <v>34</v>
      </c>
      <c r="D43" s="37"/>
      <c r="E43" s="38"/>
      <c r="F43" s="39">
        <f t="shared" si="0"/>
        <v>0</v>
      </c>
      <c r="G43" s="40"/>
      <c r="H43" s="40"/>
      <c r="I43" s="40"/>
      <c r="J43" s="40"/>
      <c r="K43" s="40"/>
      <c r="L43" s="40"/>
      <c r="M43" s="40"/>
      <c r="N43" s="40"/>
      <c r="O43" s="40"/>
      <c r="Q43" s="41"/>
      <c r="R43" s="42"/>
      <c r="S43" s="41"/>
      <c r="T43" s="41"/>
    </row>
    <row r="44" spans="1:20" s="1" customFormat="1" ht="25.5" outlineLevel="2" x14ac:dyDescent="0.25">
      <c r="A44" s="34" t="s">
        <v>70</v>
      </c>
      <c r="B44" s="35" t="s">
        <v>71</v>
      </c>
      <c r="C44" s="36" t="s">
        <v>34</v>
      </c>
      <c r="D44" s="37"/>
      <c r="E44" s="38"/>
      <c r="F44" s="39">
        <f t="shared" si="0"/>
        <v>0</v>
      </c>
      <c r="G44" s="40"/>
      <c r="H44" s="40"/>
      <c r="I44" s="40"/>
      <c r="J44" s="40"/>
      <c r="K44" s="40"/>
      <c r="L44" s="40"/>
      <c r="M44" s="40"/>
      <c r="N44" s="40"/>
      <c r="O44" s="40"/>
      <c r="Q44" s="41"/>
      <c r="R44" s="42"/>
      <c r="S44" s="41"/>
      <c r="T44" s="41"/>
    </row>
    <row r="45" spans="1:20" s="1" customFormat="1" ht="25.5" outlineLevel="2" x14ac:dyDescent="0.25">
      <c r="A45" s="34" t="s">
        <v>72</v>
      </c>
      <c r="B45" s="35" t="s">
        <v>73</v>
      </c>
      <c r="C45" s="36" t="s">
        <v>11</v>
      </c>
      <c r="D45" s="37"/>
      <c r="E45" s="38"/>
      <c r="F45" s="39">
        <f t="shared" si="0"/>
        <v>0</v>
      </c>
      <c r="G45" s="40"/>
      <c r="H45" s="40"/>
      <c r="I45" s="40"/>
      <c r="J45" s="40"/>
      <c r="K45" s="40"/>
      <c r="L45" s="40"/>
      <c r="M45" s="40"/>
      <c r="N45" s="40"/>
      <c r="O45" s="40"/>
      <c r="Q45" s="41"/>
      <c r="R45" s="42"/>
      <c r="S45" s="41"/>
      <c r="T45" s="41"/>
    </row>
    <row r="46" spans="1:20" s="1" customFormat="1" ht="25.5" outlineLevel="2" x14ac:dyDescent="0.25">
      <c r="A46" s="34" t="s">
        <v>74</v>
      </c>
      <c r="B46" s="35" t="s">
        <v>75</v>
      </c>
      <c r="C46" s="36" t="s">
        <v>34</v>
      </c>
      <c r="D46" s="37"/>
      <c r="E46" s="38"/>
      <c r="F46" s="39">
        <f t="shared" si="0"/>
        <v>0</v>
      </c>
      <c r="G46" s="40"/>
      <c r="H46" s="40"/>
      <c r="I46" s="40"/>
      <c r="J46" s="40"/>
      <c r="K46" s="40"/>
      <c r="L46" s="40"/>
      <c r="M46" s="40"/>
      <c r="N46" s="40"/>
      <c r="O46" s="40"/>
      <c r="Q46" s="41"/>
      <c r="R46" s="42"/>
      <c r="S46" s="41"/>
      <c r="T46" s="41"/>
    </row>
    <row r="47" spans="1:20" s="1" customFormat="1" ht="25.5" outlineLevel="2" x14ac:dyDescent="0.25">
      <c r="A47" s="34" t="s">
        <v>76</v>
      </c>
      <c r="B47" s="35" t="s">
        <v>77</v>
      </c>
      <c r="C47" s="36" t="s">
        <v>11</v>
      </c>
      <c r="D47" s="37"/>
      <c r="E47" s="38"/>
      <c r="F47" s="39">
        <f>D47*E47</f>
        <v>0</v>
      </c>
      <c r="G47" s="40"/>
      <c r="H47" s="40"/>
      <c r="I47" s="40"/>
      <c r="J47" s="40"/>
      <c r="K47" s="40"/>
      <c r="L47" s="40"/>
      <c r="M47" s="40"/>
      <c r="N47" s="40"/>
      <c r="O47" s="40"/>
      <c r="Q47" s="41"/>
      <c r="R47" s="42"/>
      <c r="S47" s="41"/>
      <c r="T47" s="41"/>
    </row>
    <row r="48" spans="1:20" s="1" customFormat="1" outlineLevel="2" x14ac:dyDescent="0.25">
      <c r="A48" s="34" t="s">
        <v>78</v>
      </c>
      <c r="B48" s="35" t="s">
        <v>79</v>
      </c>
      <c r="C48" s="36" t="s">
        <v>14</v>
      </c>
      <c r="D48" s="37"/>
      <c r="E48" s="38"/>
      <c r="F48" s="39">
        <f>D48*E48</f>
        <v>0</v>
      </c>
      <c r="G48" s="40"/>
      <c r="H48" s="40"/>
      <c r="I48" s="40"/>
      <c r="J48" s="40"/>
      <c r="K48" s="40"/>
      <c r="L48" s="40"/>
      <c r="M48" s="40"/>
      <c r="N48" s="40"/>
      <c r="O48" s="40"/>
      <c r="Q48" s="41"/>
      <c r="R48" s="42"/>
      <c r="S48" s="41"/>
      <c r="T48" s="41"/>
    </row>
    <row r="49" spans="1:20" s="1" customFormat="1" ht="25.5" outlineLevel="2" x14ac:dyDescent="0.25">
      <c r="A49" s="34" t="s">
        <v>80</v>
      </c>
      <c r="B49" s="35" t="s">
        <v>81</v>
      </c>
      <c r="C49" s="36" t="s">
        <v>17</v>
      </c>
      <c r="D49" s="37"/>
      <c r="E49" s="38"/>
      <c r="F49" s="63">
        <f>D49*E49</f>
        <v>0</v>
      </c>
      <c r="G49" s="40"/>
      <c r="H49" s="40"/>
      <c r="I49" s="40"/>
      <c r="J49" s="40"/>
      <c r="K49" s="40"/>
      <c r="L49" s="40"/>
      <c r="M49" s="40"/>
      <c r="N49" s="40"/>
      <c r="O49" s="40"/>
      <c r="Q49" s="41"/>
      <c r="R49" s="42"/>
      <c r="S49" s="41"/>
      <c r="T49" s="41"/>
    </row>
    <row r="50" spans="1:20" s="1" customFormat="1" ht="25.5" outlineLevel="2" x14ac:dyDescent="0.25">
      <c r="A50" s="34" t="s">
        <v>82</v>
      </c>
      <c r="B50" s="35" t="s">
        <v>83</v>
      </c>
      <c r="C50" s="36" t="s">
        <v>34</v>
      </c>
      <c r="D50" s="37"/>
      <c r="E50" s="38"/>
      <c r="F50" s="39">
        <f t="shared" ref="F50:F51" si="1">D50*E50</f>
        <v>0</v>
      </c>
      <c r="G50" s="40"/>
      <c r="H50" s="40"/>
      <c r="I50" s="40"/>
      <c r="J50" s="40"/>
      <c r="K50" s="40"/>
      <c r="L50" s="40"/>
      <c r="M50" s="40"/>
      <c r="N50" s="40"/>
      <c r="O50" s="40"/>
      <c r="Q50" s="41"/>
      <c r="R50" s="42"/>
      <c r="S50" s="41"/>
      <c r="T50" s="41"/>
    </row>
    <row r="51" spans="1:20" s="1" customFormat="1" outlineLevel="2" x14ac:dyDescent="0.25">
      <c r="A51" s="34" t="s">
        <v>84</v>
      </c>
      <c r="B51" s="35" t="s">
        <v>85</v>
      </c>
      <c r="C51" s="36" t="s">
        <v>11</v>
      </c>
      <c r="D51" s="37"/>
      <c r="E51" s="38"/>
      <c r="F51" s="39">
        <f t="shared" si="1"/>
        <v>0</v>
      </c>
      <c r="G51" s="40"/>
      <c r="H51" s="40"/>
      <c r="I51" s="40"/>
      <c r="J51" s="40"/>
      <c r="K51" s="40"/>
      <c r="L51" s="40"/>
      <c r="M51" s="40"/>
      <c r="N51" s="40"/>
      <c r="O51" s="40"/>
      <c r="Q51" s="41"/>
      <c r="R51" s="42"/>
      <c r="S51" s="41"/>
      <c r="T51" s="41"/>
    </row>
    <row r="52" spans="1:20" outlineLevel="1" x14ac:dyDescent="0.25">
      <c r="A52" s="45"/>
      <c r="B52" s="4"/>
      <c r="C52" s="18"/>
      <c r="D52" s="46"/>
      <c r="E52" s="47" t="str">
        <f>"TOTAL CAPÍTULO "&amp;$A$32</f>
        <v>TOTAL CAPÍTULO 3</v>
      </c>
      <c r="F52" s="48">
        <f>SUM(F34:F51)</f>
        <v>0</v>
      </c>
      <c r="G52" s="49"/>
      <c r="H52" s="49"/>
      <c r="I52" s="49"/>
      <c r="J52" s="49"/>
      <c r="K52" s="49"/>
      <c r="L52" s="49"/>
      <c r="M52" s="49"/>
      <c r="N52" s="49"/>
      <c r="O52" s="49"/>
      <c r="Q52" s="3"/>
      <c r="S52" s="3"/>
    </row>
    <row r="53" spans="1:20" outlineLevel="1" x14ac:dyDescent="0.25">
      <c r="A53" s="50"/>
      <c r="B53" s="51"/>
      <c r="C53" s="52"/>
      <c r="D53" s="53"/>
      <c r="E53" s="64"/>
      <c r="F53" s="54"/>
      <c r="G53" s="49"/>
      <c r="H53" s="49"/>
      <c r="I53" s="49"/>
      <c r="J53" s="49"/>
      <c r="K53" s="49"/>
      <c r="L53" s="49"/>
      <c r="M53" s="49"/>
      <c r="N53" s="49"/>
      <c r="O53" s="49"/>
      <c r="Q53" s="3"/>
      <c r="S53" s="3"/>
    </row>
    <row r="54" spans="1:20" x14ac:dyDescent="0.25">
      <c r="A54" s="22">
        <f>A32+1</f>
        <v>4</v>
      </c>
      <c r="B54" s="23" t="s">
        <v>86</v>
      </c>
      <c r="C54" s="24"/>
      <c r="D54" s="25"/>
      <c r="E54" s="24"/>
      <c r="F54" s="26"/>
      <c r="G54" s="27"/>
      <c r="H54" s="28"/>
      <c r="I54" s="28"/>
      <c r="J54" s="28"/>
      <c r="K54" s="28"/>
      <c r="L54" s="28"/>
      <c r="M54" s="28"/>
      <c r="N54" s="28"/>
      <c r="O54" s="28"/>
      <c r="Q54" s="3"/>
      <c r="S54" s="3"/>
    </row>
    <row r="55" spans="1:20" s="1" customFormat="1" outlineLevel="1" x14ac:dyDescent="0.25">
      <c r="A55" s="43">
        <v>4.0999999999999996</v>
      </c>
      <c r="B55" s="55" t="s">
        <v>87</v>
      </c>
      <c r="C55" s="44"/>
      <c r="D55" s="32"/>
      <c r="E55" s="33"/>
      <c r="F55" s="33"/>
      <c r="G55" s="27"/>
      <c r="H55" s="27"/>
      <c r="I55" s="27"/>
      <c r="J55" s="27"/>
      <c r="K55" s="27"/>
      <c r="L55" s="27"/>
      <c r="M55" s="27"/>
      <c r="N55" s="27"/>
      <c r="O55" s="27"/>
      <c r="Q55" s="41"/>
      <c r="R55" s="42"/>
      <c r="S55" s="41"/>
      <c r="T55" s="41"/>
    </row>
    <row r="56" spans="1:20" s="1" customFormat="1" ht="63.75" outlineLevel="2" x14ac:dyDescent="0.25">
      <c r="A56" s="34" t="s">
        <v>88</v>
      </c>
      <c r="B56" s="35" t="s">
        <v>89</v>
      </c>
      <c r="C56" s="36" t="s">
        <v>52</v>
      </c>
      <c r="D56" s="37"/>
      <c r="E56" s="38"/>
      <c r="F56" s="39">
        <f>D56*E56</f>
        <v>0</v>
      </c>
      <c r="G56" s="65"/>
      <c r="H56" s="40"/>
      <c r="I56" s="40"/>
      <c r="J56" s="40"/>
      <c r="K56" s="40"/>
      <c r="L56" s="40"/>
      <c r="M56" s="40"/>
      <c r="N56" s="40"/>
      <c r="O56" s="40"/>
      <c r="Q56" s="41"/>
      <c r="R56" s="42"/>
      <c r="S56" s="41"/>
      <c r="T56" s="41"/>
    </row>
    <row r="57" spans="1:20" s="1" customFormat="1" ht="51" outlineLevel="2" x14ac:dyDescent="0.25">
      <c r="A57" s="34" t="s">
        <v>90</v>
      </c>
      <c r="B57" s="35" t="s">
        <v>91</v>
      </c>
      <c r="C57" s="36" t="s">
        <v>17</v>
      </c>
      <c r="D57" s="37"/>
      <c r="E57" s="38"/>
      <c r="F57" s="39">
        <f>D57*E57</f>
        <v>0</v>
      </c>
      <c r="G57" s="40"/>
      <c r="H57" s="40"/>
      <c r="I57" s="40"/>
      <c r="J57" s="40"/>
      <c r="K57" s="40"/>
      <c r="L57" s="40"/>
      <c r="M57" s="40"/>
      <c r="N57" s="40"/>
      <c r="O57" s="40"/>
      <c r="Q57" s="41"/>
      <c r="R57" s="42"/>
      <c r="S57" s="41"/>
      <c r="T57" s="41"/>
    </row>
    <row r="58" spans="1:20" s="1" customFormat="1" outlineLevel="1" x14ac:dyDescent="0.25">
      <c r="A58" s="43">
        <v>4.2</v>
      </c>
      <c r="B58" s="55" t="s">
        <v>92</v>
      </c>
      <c r="C58" s="44"/>
      <c r="D58" s="32"/>
      <c r="E58" s="33"/>
      <c r="F58" s="33"/>
      <c r="G58" s="40"/>
      <c r="H58" s="40"/>
      <c r="I58" s="40"/>
      <c r="J58" s="40"/>
      <c r="K58" s="40"/>
      <c r="L58" s="40"/>
      <c r="M58" s="40"/>
      <c r="N58" s="40"/>
      <c r="O58" s="40"/>
      <c r="Q58" s="41"/>
      <c r="R58" s="42"/>
      <c r="S58" s="41"/>
      <c r="T58" s="41"/>
    </row>
    <row r="59" spans="1:20" s="1" customFormat="1" ht="25.5" outlineLevel="2" x14ac:dyDescent="0.25">
      <c r="A59" s="34" t="s">
        <v>93</v>
      </c>
      <c r="B59" s="35" t="s">
        <v>94</v>
      </c>
      <c r="C59" s="36" t="s">
        <v>11</v>
      </c>
      <c r="D59" s="37"/>
      <c r="E59" s="38"/>
      <c r="F59" s="39">
        <f>D59*E59</f>
        <v>0</v>
      </c>
      <c r="G59" s="40"/>
      <c r="H59" s="40"/>
      <c r="I59" s="40"/>
      <c r="J59" s="40"/>
      <c r="K59" s="40"/>
      <c r="L59" s="40"/>
      <c r="M59" s="40"/>
      <c r="N59" s="40"/>
      <c r="O59" s="40"/>
      <c r="Q59" s="41"/>
      <c r="R59" s="42"/>
      <c r="S59" s="41"/>
      <c r="T59" s="41"/>
    </row>
    <row r="60" spans="1:20" s="1" customFormat="1" ht="25.5" outlineLevel="2" x14ac:dyDescent="0.25">
      <c r="A60" s="34" t="s">
        <v>95</v>
      </c>
      <c r="B60" s="35" t="s">
        <v>96</v>
      </c>
      <c r="C60" s="36" t="s">
        <v>11</v>
      </c>
      <c r="D60" s="37"/>
      <c r="E60" s="38"/>
      <c r="F60" s="39">
        <f>D60*E60</f>
        <v>0</v>
      </c>
      <c r="G60" s="40"/>
      <c r="H60" s="40"/>
      <c r="I60" s="40"/>
      <c r="J60" s="40"/>
      <c r="K60" s="40"/>
      <c r="L60" s="40"/>
      <c r="M60" s="40"/>
      <c r="N60" s="40"/>
      <c r="O60" s="40"/>
      <c r="Q60" s="41"/>
      <c r="R60" s="42"/>
      <c r="S60" s="41"/>
      <c r="T60" s="41"/>
    </row>
    <row r="61" spans="1:20" s="1" customFormat="1" ht="25.5" outlineLevel="2" x14ac:dyDescent="0.25">
      <c r="A61" s="34" t="s">
        <v>97</v>
      </c>
      <c r="B61" s="35" t="s">
        <v>98</v>
      </c>
      <c r="C61" s="36" t="s">
        <v>11</v>
      </c>
      <c r="D61" s="37"/>
      <c r="E61" s="38"/>
      <c r="F61" s="39">
        <f>D61*E61</f>
        <v>0</v>
      </c>
      <c r="G61" s="40"/>
      <c r="H61" s="40"/>
      <c r="I61" s="40"/>
      <c r="J61" s="40"/>
      <c r="K61" s="40"/>
      <c r="L61" s="40"/>
      <c r="M61" s="40"/>
      <c r="N61" s="40"/>
      <c r="O61" s="40"/>
      <c r="Q61" s="41"/>
      <c r="R61" s="42"/>
      <c r="S61" s="41"/>
      <c r="T61" s="41"/>
    </row>
    <row r="62" spans="1:20" s="1" customFormat="1" outlineLevel="1" x14ac:dyDescent="0.25">
      <c r="A62" s="43">
        <v>4.3</v>
      </c>
      <c r="B62" s="55" t="s">
        <v>99</v>
      </c>
      <c r="C62" s="44"/>
      <c r="D62" s="32"/>
      <c r="E62" s="33"/>
      <c r="F62" s="33"/>
      <c r="G62" s="40"/>
      <c r="H62" s="40"/>
      <c r="I62" s="40"/>
      <c r="J62" s="40"/>
      <c r="K62" s="40"/>
      <c r="L62" s="40"/>
      <c r="M62" s="40"/>
      <c r="N62" s="40"/>
      <c r="O62" s="40"/>
      <c r="Q62" s="41"/>
      <c r="R62" s="42"/>
      <c r="S62" s="41"/>
      <c r="T62" s="41"/>
    </row>
    <row r="63" spans="1:20" s="1" customFormat="1" ht="38.25" outlineLevel="2" x14ac:dyDescent="0.25">
      <c r="A63" s="34" t="s">
        <v>100</v>
      </c>
      <c r="B63" s="35" t="s">
        <v>101</v>
      </c>
      <c r="C63" s="36" t="s">
        <v>52</v>
      </c>
      <c r="D63" s="37"/>
      <c r="E63" s="38"/>
      <c r="F63" s="39">
        <f>D63*E63</f>
        <v>0</v>
      </c>
      <c r="G63" s="40"/>
      <c r="H63" s="40"/>
      <c r="I63" s="40"/>
      <c r="J63" s="40"/>
      <c r="K63" s="40"/>
      <c r="L63" s="40"/>
      <c r="M63" s="40"/>
      <c r="N63" s="40"/>
      <c r="O63" s="40"/>
      <c r="Q63" s="41"/>
      <c r="R63" s="42"/>
      <c r="S63" s="41"/>
      <c r="T63" s="41"/>
    </row>
    <row r="64" spans="1:20" s="1" customFormat="1" ht="38.25" outlineLevel="2" x14ac:dyDescent="0.25">
      <c r="A64" s="34" t="s">
        <v>102</v>
      </c>
      <c r="B64" s="35" t="s">
        <v>103</v>
      </c>
      <c r="C64" s="36" t="s">
        <v>52</v>
      </c>
      <c r="D64" s="37"/>
      <c r="E64" s="38"/>
      <c r="F64" s="39">
        <f>D64*E64</f>
        <v>0</v>
      </c>
      <c r="G64" s="40"/>
      <c r="H64" s="40"/>
      <c r="I64" s="40"/>
      <c r="J64" s="40"/>
      <c r="K64" s="40"/>
      <c r="L64" s="40"/>
      <c r="M64" s="40"/>
      <c r="N64" s="40"/>
      <c r="O64" s="40"/>
      <c r="Q64" s="41"/>
      <c r="R64" s="42"/>
      <c r="S64" s="41"/>
      <c r="T64" s="41"/>
    </row>
    <row r="65" spans="1:20" s="1" customFormat="1" outlineLevel="1" x14ac:dyDescent="0.25">
      <c r="A65" s="43">
        <v>4.4000000000000004</v>
      </c>
      <c r="B65" s="55" t="s">
        <v>104</v>
      </c>
      <c r="C65" s="44"/>
      <c r="D65" s="32"/>
      <c r="E65" s="33"/>
      <c r="F65" s="33"/>
      <c r="G65" s="40"/>
      <c r="H65" s="40"/>
      <c r="I65" s="40"/>
      <c r="J65" s="40"/>
      <c r="K65" s="40"/>
      <c r="L65" s="40"/>
      <c r="M65" s="40"/>
      <c r="N65" s="40"/>
      <c r="O65" s="40"/>
      <c r="Q65" s="41"/>
      <c r="R65" s="42"/>
      <c r="S65" s="41"/>
      <c r="T65" s="41"/>
    </row>
    <row r="66" spans="1:20" s="1" customFormat="1" ht="25.5" outlineLevel="2" x14ac:dyDescent="0.25">
      <c r="A66" s="34" t="s">
        <v>105</v>
      </c>
      <c r="B66" s="35" t="s">
        <v>106</v>
      </c>
      <c r="C66" s="36" t="s">
        <v>34</v>
      </c>
      <c r="D66" s="37"/>
      <c r="E66" s="38"/>
      <c r="F66" s="39">
        <f t="shared" ref="F66:F70" si="2">D66*E66</f>
        <v>0</v>
      </c>
      <c r="G66" s="40"/>
      <c r="H66" s="40"/>
      <c r="I66" s="40"/>
      <c r="J66" s="40"/>
      <c r="K66" s="40"/>
      <c r="L66" s="40"/>
      <c r="M66" s="40"/>
      <c r="N66" s="40"/>
      <c r="O66" s="40"/>
      <c r="Q66" s="41"/>
      <c r="R66" s="42"/>
      <c r="S66" s="41"/>
      <c r="T66" s="41"/>
    </row>
    <row r="67" spans="1:20" s="1" customFormat="1" ht="25.5" outlineLevel="2" x14ac:dyDescent="0.25">
      <c r="A67" s="34" t="s">
        <v>107</v>
      </c>
      <c r="B67" s="35" t="s">
        <v>108</v>
      </c>
      <c r="C67" s="36" t="s">
        <v>11</v>
      </c>
      <c r="D67" s="37"/>
      <c r="E67" s="38"/>
      <c r="F67" s="39">
        <f t="shared" si="2"/>
        <v>0</v>
      </c>
      <c r="G67" s="40"/>
      <c r="H67" s="40"/>
      <c r="I67" s="40"/>
      <c r="J67" s="40"/>
      <c r="K67" s="40"/>
      <c r="L67" s="40"/>
      <c r="M67" s="40"/>
      <c r="N67" s="40"/>
      <c r="O67" s="40"/>
      <c r="Q67" s="41"/>
      <c r="R67" s="42"/>
      <c r="S67" s="41"/>
      <c r="T67" s="41"/>
    </row>
    <row r="68" spans="1:20" s="1" customFormat="1" ht="25.5" outlineLevel="2" x14ac:dyDescent="0.25">
      <c r="A68" s="34" t="s">
        <v>109</v>
      </c>
      <c r="B68" s="35" t="s">
        <v>110</v>
      </c>
      <c r="C68" s="36" t="s">
        <v>34</v>
      </c>
      <c r="D68" s="37"/>
      <c r="E68" s="38"/>
      <c r="F68" s="39">
        <f t="shared" si="2"/>
        <v>0</v>
      </c>
      <c r="G68" s="66"/>
      <c r="H68" s="40"/>
      <c r="I68" s="40"/>
      <c r="J68" s="40"/>
      <c r="K68" s="40"/>
      <c r="L68" s="40"/>
      <c r="M68" s="40"/>
      <c r="N68" s="40"/>
      <c r="O68" s="40"/>
      <c r="Q68" s="41"/>
      <c r="R68" s="42"/>
      <c r="S68" s="41"/>
      <c r="T68" s="41"/>
    </row>
    <row r="69" spans="1:20" s="1" customFormat="1" ht="63.75" outlineLevel="2" x14ac:dyDescent="0.25">
      <c r="A69" s="34" t="s">
        <v>111</v>
      </c>
      <c r="B69" s="35" t="s">
        <v>112</v>
      </c>
      <c r="C69" s="36" t="s">
        <v>17</v>
      </c>
      <c r="D69" s="37"/>
      <c r="E69" s="38"/>
      <c r="F69" s="39">
        <f>D69*E69</f>
        <v>0</v>
      </c>
      <c r="G69" s="40"/>
      <c r="H69" s="40"/>
      <c r="I69" s="40"/>
      <c r="J69" s="40"/>
      <c r="K69" s="40"/>
      <c r="L69" s="40"/>
      <c r="M69" s="40"/>
      <c r="N69" s="40"/>
      <c r="O69" s="40"/>
      <c r="Q69" s="41"/>
      <c r="R69" s="42"/>
      <c r="S69" s="41"/>
      <c r="T69" s="41"/>
    </row>
    <row r="70" spans="1:20" s="1" customFormat="1" outlineLevel="2" x14ac:dyDescent="0.25">
      <c r="A70" s="34" t="s">
        <v>113</v>
      </c>
      <c r="B70" s="35" t="s">
        <v>114</v>
      </c>
      <c r="C70" s="36" t="s">
        <v>14</v>
      </c>
      <c r="D70" s="37"/>
      <c r="E70" s="38"/>
      <c r="F70" s="39">
        <f t="shared" si="2"/>
        <v>0</v>
      </c>
      <c r="G70" s="40"/>
      <c r="H70" s="40"/>
      <c r="I70" s="40"/>
      <c r="J70" s="40"/>
      <c r="K70" s="40"/>
      <c r="L70" s="40"/>
      <c r="M70" s="40"/>
      <c r="N70" s="40"/>
      <c r="O70" s="40"/>
      <c r="Q70" s="41"/>
      <c r="R70" s="42"/>
      <c r="S70" s="41"/>
      <c r="T70" s="41"/>
    </row>
    <row r="71" spans="1:20" s="1" customFormat="1" outlineLevel="1" x14ac:dyDescent="0.25">
      <c r="A71" s="43">
        <v>4.5</v>
      </c>
      <c r="B71" s="55" t="s">
        <v>115</v>
      </c>
      <c r="C71" s="44"/>
      <c r="D71" s="32"/>
      <c r="E71" s="33"/>
      <c r="F71" s="33"/>
      <c r="G71" s="40"/>
      <c r="H71" s="40"/>
      <c r="I71" s="40"/>
      <c r="J71" s="40"/>
      <c r="K71" s="40"/>
      <c r="L71" s="40"/>
      <c r="M71" s="40"/>
      <c r="N71" s="40"/>
      <c r="O71" s="40"/>
      <c r="Q71" s="41"/>
      <c r="R71" s="42"/>
      <c r="S71" s="41"/>
      <c r="T71" s="41"/>
    </row>
    <row r="72" spans="1:20" s="1" customFormat="1" ht="38.25" outlineLevel="2" x14ac:dyDescent="0.25">
      <c r="A72" s="34" t="s">
        <v>116</v>
      </c>
      <c r="B72" s="35" t="s">
        <v>51</v>
      </c>
      <c r="C72" s="36" t="s">
        <v>52</v>
      </c>
      <c r="D72" s="37"/>
      <c r="E72" s="38"/>
      <c r="F72" s="39">
        <f>D72*E72</f>
        <v>0</v>
      </c>
      <c r="G72" s="40"/>
      <c r="H72" s="40"/>
      <c r="I72" s="40"/>
      <c r="J72" s="40"/>
      <c r="K72" s="40"/>
      <c r="L72" s="40"/>
      <c r="M72" s="40"/>
      <c r="N72" s="40"/>
      <c r="O72" s="40"/>
      <c r="Q72" s="41"/>
      <c r="R72" s="42"/>
      <c r="S72" s="41"/>
      <c r="T72" s="41"/>
    </row>
    <row r="73" spans="1:20" s="1" customFormat="1" ht="25.5" outlineLevel="2" x14ac:dyDescent="0.25">
      <c r="A73" s="34" t="s">
        <v>117</v>
      </c>
      <c r="B73" s="35" t="s">
        <v>63</v>
      </c>
      <c r="C73" s="36" t="s">
        <v>52</v>
      </c>
      <c r="D73" s="37"/>
      <c r="E73" s="38"/>
      <c r="F73" s="39">
        <f>D73*E73</f>
        <v>0</v>
      </c>
      <c r="G73" s="40"/>
      <c r="H73" s="40"/>
      <c r="I73" s="40"/>
      <c r="J73" s="40"/>
      <c r="K73" s="40"/>
      <c r="L73" s="40"/>
      <c r="M73" s="40"/>
      <c r="N73" s="40"/>
      <c r="O73" s="40"/>
      <c r="Q73" s="41"/>
      <c r="R73" s="42"/>
      <c r="S73" s="41"/>
      <c r="T73" s="41"/>
    </row>
    <row r="74" spans="1:20" outlineLevel="1" x14ac:dyDescent="0.25">
      <c r="A74" s="45"/>
      <c r="B74" s="4"/>
      <c r="C74" s="18"/>
      <c r="D74" s="46"/>
      <c r="E74" s="47" t="str">
        <f>"TOTAL CAPÍTULO "&amp;$A$54</f>
        <v>TOTAL CAPÍTULO 4</v>
      </c>
      <c r="F74" s="48">
        <f>SUM(F56:F73)</f>
        <v>0</v>
      </c>
      <c r="G74" s="49"/>
      <c r="H74" s="49"/>
      <c r="I74" s="49"/>
      <c r="J74" s="49"/>
      <c r="K74" s="49"/>
      <c r="L74" s="49"/>
      <c r="M74" s="49"/>
      <c r="N74" s="49"/>
      <c r="O74" s="49"/>
      <c r="Q74" s="3"/>
      <c r="S74" s="3"/>
    </row>
    <row r="75" spans="1:20" outlineLevel="1" x14ac:dyDescent="0.25">
      <c r="A75" s="50"/>
      <c r="B75" s="51"/>
      <c r="C75" s="52"/>
      <c r="D75" s="53"/>
      <c r="E75" s="64"/>
      <c r="F75" s="54"/>
      <c r="G75" s="49"/>
      <c r="H75" s="49"/>
      <c r="I75" s="49"/>
      <c r="J75" s="49"/>
      <c r="K75" s="49"/>
      <c r="L75" s="49"/>
      <c r="M75" s="49"/>
      <c r="N75" s="49"/>
      <c r="O75" s="49"/>
      <c r="Q75" s="3"/>
      <c r="S75" s="3"/>
    </row>
    <row r="76" spans="1:20" x14ac:dyDescent="0.25">
      <c r="A76" s="22">
        <f>A54+1</f>
        <v>5</v>
      </c>
      <c r="B76" s="23" t="s">
        <v>118</v>
      </c>
      <c r="C76" s="24"/>
      <c r="D76" s="25"/>
      <c r="E76" s="24"/>
      <c r="F76" s="26"/>
      <c r="G76" s="27"/>
      <c r="H76" s="28"/>
      <c r="I76" s="28"/>
      <c r="J76" s="28"/>
      <c r="K76" s="28"/>
      <c r="L76" s="28"/>
      <c r="M76" s="28"/>
      <c r="N76" s="28"/>
      <c r="O76" s="28"/>
      <c r="Q76" s="3"/>
      <c r="S76" s="3"/>
    </row>
    <row r="77" spans="1:20" outlineLevel="1" x14ac:dyDescent="0.25">
      <c r="A77" s="29">
        <v>5.0999999999999996</v>
      </c>
      <c r="B77" s="55" t="s">
        <v>119</v>
      </c>
      <c r="C77" s="31"/>
      <c r="D77" s="32"/>
      <c r="E77" s="33"/>
      <c r="F77" s="33"/>
      <c r="G77" s="27"/>
      <c r="H77" s="28"/>
      <c r="I77" s="28"/>
      <c r="J77" s="28"/>
      <c r="K77" s="28"/>
      <c r="L77" s="28"/>
      <c r="M77" s="28"/>
      <c r="N77" s="28"/>
      <c r="O77" s="28"/>
      <c r="Q77" s="3"/>
      <c r="S77" s="3"/>
    </row>
    <row r="78" spans="1:20" s="1" customFormat="1" ht="38.25" outlineLevel="2" x14ac:dyDescent="0.25">
      <c r="A78" s="34" t="s">
        <v>120</v>
      </c>
      <c r="B78" s="35" t="s">
        <v>121</v>
      </c>
      <c r="C78" s="36" t="s">
        <v>14</v>
      </c>
      <c r="D78" s="37"/>
      <c r="E78" s="38"/>
      <c r="F78" s="39">
        <f>D78*E78</f>
        <v>0</v>
      </c>
      <c r="G78" s="40"/>
      <c r="H78" s="40"/>
      <c r="I78" s="40"/>
      <c r="J78" s="40"/>
      <c r="K78" s="40"/>
      <c r="L78" s="40"/>
      <c r="M78" s="40"/>
      <c r="N78" s="40"/>
      <c r="O78" s="40"/>
      <c r="Q78" s="41"/>
      <c r="R78" s="42"/>
      <c r="S78" s="41"/>
      <c r="T78" s="41"/>
    </row>
    <row r="79" spans="1:20" s="1" customFormat="1" ht="38.25" outlineLevel="2" x14ac:dyDescent="0.25">
      <c r="A79" s="34" t="s">
        <v>122</v>
      </c>
      <c r="B79" s="35" t="s">
        <v>123</v>
      </c>
      <c r="C79" s="36" t="s">
        <v>11</v>
      </c>
      <c r="D79" s="37"/>
      <c r="E79" s="38"/>
      <c r="F79" s="39">
        <f>D79*E79</f>
        <v>0</v>
      </c>
      <c r="G79" s="40"/>
      <c r="H79" s="40"/>
      <c r="I79" s="40"/>
      <c r="J79" s="40"/>
      <c r="K79" s="40"/>
      <c r="L79" s="40"/>
      <c r="M79" s="40"/>
      <c r="N79" s="40"/>
      <c r="O79" s="40"/>
      <c r="Q79" s="41"/>
      <c r="R79" s="42"/>
      <c r="S79" s="41"/>
      <c r="T79" s="41"/>
    </row>
    <row r="80" spans="1:20" s="1" customFormat="1" ht="25.5" outlineLevel="2" x14ac:dyDescent="0.25">
      <c r="A80" s="34" t="s">
        <v>124</v>
      </c>
      <c r="B80" s="35" t="s">
        <v>125</v>
      </c>
      <c r="C80" s="36" t="s">
        <v>14</v>
      </c>
      <c r="D80" s="37"/>
      <c r="E80" s="38"/>
      <c r="F80" s="39">
        <f>D80*E80</f>
        <v>0</v>
      </c>
      <c r="G80" s="40"/>
      <c r="H80" s="40"/>
      <c r="I80" s="40"/>
      <c r="J80" s="40"/>
      <c r="K80" s="40"/>
      <c r="L80" s="40"/>
      <c r="M80" s="40"/>
      <c r="N80" s="40"/>
      <c r="O80" s="40"/>
      <c r="Q80" s="41"/>
      <c r="R80" s="42"/>
      <c r="S80" s="41"/>
      <c r="T80" s="41"/>
    </row>
    <row r="81" spans="1:20" s="1" customFormat="1" ht="25.5" outlineLevel="2" x14ac:dyDescent="0.25">
      <c r="A81" s="34" t="s">
        <v>126</v>
      </c>
      <c r="B81" s="35" t="s">
        <v>127</v>
      </c>
      <c r="C81" s="36" t="s">
        <v>11</v>
      </c>
      <c r="D81" s="37"/>
      <c r="E81" s="38"/>
      <c r="F81" s="39">
        <f>D81*E81</f>
        <v>0</v>
      </c>
      <c r="G81" s="40"/>
      <c r="H81" s="40"/>
      <c r="I81" s="40"/>
      <c r="J81" s="40"/>
      <c r="K81" s="40"/>
      <c r="L81" s="40"/>
      <c r="M81" s="40"/>
      <c r="N81" s="40"/>
      <c r="O81" s="40"/>
      <c r="Q81" s="41"/>
      <c r="R81" s="42"/>
      <c r="S81" s="41"/>
      <c r="T81" s="41"/>
    </row>
    <row r="82" spans="1:20" s="1" customFormat="1" ht="25.5" outlineLevel="2" x14ac:dyDescent="0.25">
      <c r="A82" s="34" t="s">
        <v>128</v>
      </c>
      <c r="B82" s="35" t="s">
        <v>129</v>
      </c>
      <c r="C82" s="36" t="s">
        <v>14</v>
      </c>
      <c r="D82" s="37"/>
      <c r="E82" s="38"/>
      <c r="F82" s="39">
        <f t="shared" ref="F82:F88" si="3">D82*E82</f>
        <v>0</v>
      </c>
      <c r="G82" s="40"/>
      <c r="H82" s="40"/>
      <c r="I82" s="40"/>
      <c r="J82" s="40"/>
      <c r="K82" s="40"/>
      <c r="L82" s="40"/>
      <c r="M82" s="40"/>
      <c r="N82" s="40"/>
      <c r="O82" s="40"/>
      <c r="Q82" s="41"/>
      <c r="R82" s="42"/>
      <c r="S82" s="41"/>
      <c r="T82" s="41"/>
    </row>
    <row r="83" spans="1:20" s="1" customFormat="1" ht="25.5" outlineLevel="2" x14ac:dyDescent="0.25">
      <c r="A83" s="34" t="s">
        <v>130</v>
      </c>
      <c r="B83" s="35" t="s">
        <v>131</v>
      </c>
      <c r="C83" s="36" t="s">
        <v>11</v>
      </c>
      <c r="D83" s="37"/>
      <c r="E83" s="38"/>
      <c r="F83" s="39">
        <f t="shared" si="3"/>
        <v>0</v>
      </c>
      <c r="G83" s="40"/>
      <c r="H83" s="40"/>
      <c r="I83" s="40"/>
      <c r="J83" s="40"/>
      <c r="K83" s="40"/>
      <c r="L83" s="40"/>
      <c r="M83" s="40"/>
      <c r="N83" s="40"/>
      <c r="O83" s="40"/>
      <c r="Q83" s="41"/>
      <c r="R83" s="42"/>
      <c r="S83" s="41"/>
      <c r="T83" s="41"/>
    </row>
    <row r="84" spans="1:20" s="1" customFormat="1" ht="38.25" outlineLevel="2" x14ac:dyDescent="0.25">
      <c r="A84" s="34" t="s">
        <v>132</v>
      </c>
      <c r="B84" s="35" t="s">
        <v>133</v>
      </c>
      <c r="C84" s="36" t="s">
        <v>14</v>
      </c>
      <c r="D84" s="37"/>
      <c r="E84" s="38"/>
      <c r="F84" s="39">
        <f t="shared" si="3"/>
        <v>0</v>
      </c>
      <c r="G84" s="40"/>
      <c r="H84" s="40"/>
      <c r="I84" s="40"/>
      <c r="J84" s="40"/>
      <c r="K84" s="40"/>
      <c r="L84" s="40"/>
      <c r="M84" s="40"/>
      <c r="N84" s="40"/>
      <c r="O84" s="40"/>
      <c r="Q84" s="41"/>
      <c r="R84" s="42"/>
      <c r="S84" s="41"/>
      <c r="T84" s="41"/>
    </row>
    <row r="85" spans="1:20" s="1" customFormat="1" ht="38.25" outlineLevel="2" x14ac:dyDescent="0.25">
      <c r="A85" s="34" t="s">
        <v>134</v>
      </c>
      <c r="B85" s="35" t="s">
        <v>135</v>
      </c>
      <c r="C85" s="36" t="s">
        <v>14</v>
      </c>
      <c r="D85" s="37"/>
      <c r="E85" s="38"/>
      <c r="F85" s="39">
        <f t="shared" si="3"/>
        <v>0</v>
      </c>
      <c r="G85" s="40"/>
      <c r="H85" s="40"/>
      <c r="I85" s="40"/>
      <c r="J85" s="40"/>
      <c r="K85" s="40"/>
      <c r="L85" s="40"/>
      <c r="M85" s="40"/>
      <c r="N85" s="40"/>
      <c r="O85" s="40"/>
      <c r="Q85" s="41"/>
      <c r="R85" s="42"/>
      <c r="S85" s="41"/>
      <c r="T85" s="41"/>
    </row>
    <row r="86" spans="1:20" s="1" customFormat="1" ht="38.25" outlineLevel="2" x14ac:dyDescent="0.25">
      <c r="A86" s="34" t="s">
        <v>136</v>
      </c>
      <c r="B86" s="35" t="s">
        <v>137</v>
      </c>
      <c r="C86" s="36" t="s">
        <v>11</v>
      </c>
      <c r="D86" s="37"/>
      <c r="E86" s="38"/>
      <c r="F86" s="39">
        <f t="shared" si="3"/>
        <v>0</v>
      </c>
      <c r="G86" s="40"/>
      <c r="H86" s="40"/>
      <c r="I86" s="40"/>
      <c r="J86" s="40"/>
      <c r="K86" s="40"/>
      <c r="L86" s="40"/>
      <c r="M86" s="40"/>
      <c r="N86" s="40"/>
      <c r="O86" s="40"/>
      <c r="Q86" s="41"/>
      <c r="R86" s="42"/>
      <c r="S86" s="41"/>
      <c r="T86" s="41"/>
    </row>
    <row r="87" spans="1:20" s="1" customFormat="1" ht="25.5" outlineLevel="2" x14ac:dyDescent="0.25">
      <c r="A87" s="34" t="s">
        <v>138</v>
      </c>
      <c r="B87" s="35" t="s">
        <v>139</v>
      </c>
      <c r="C87" s="36" t="s">
        <v>14</v>
      </c>
      <c r="D87" s="37"/>
      <c r="E87" s="38"/>
      <c r="F87" s="39">
        <f t="shared" si="3"/>
        <v>0</v>
      </c>
      <c r="G87" s="40"/>
      <c r="H87" s="40"/>
      <c r="I87" s="40"/>
      <c r="J87" s="40"/>
      <c r="K87" s="40"/>
      <c r="L87" s="40"/>
      <c r="M87" s="40"/>
      <c r="N87" s="40"/>
      <c r="O87" s="40"/>
      <c r="Q87" s="41"/>
      <c r="R87" s="42"/>
      <c r="S87" s="41"/>
      <c r="T87" s="41"/>
    </row>
    <row r="88" spans="1:20" s="1" customFormat="1" ht="25.5" outlineLevel="2" x14ac:dyDescent="0.25">
      <c r="A88" s="34" t="s">
        <v>140</v>
      </c>
      <c r="B88" s="35" t="s">
        <v>141</v>
      </c>
      <c r="C88" s="36" t="s">
        <v>14</v>
      </c>
      <c r="D88" s="37"/>
      <c r="E88" s="38"/>
      <c r="F88" s="39">
        <f t="shared" si="3"/>
        <v>0</v>
      </c>
      <c r="G88" s="40"/>
      <c r="H88" s="40"/>
      <c r="I88" s="40"/>
      <c r="J88" s="40"/>
      <c r="K88" s="40"/>
      <c r="L88" s="40"/>
      <c r="M88" s="40"/>
      <c r="N88" s="40"/>
      <c r="O88" s="40"/>
      <c r="Q88" s="41"/>
      <c r="R88" s="42"/>
      <c r="S88" s="41"/>
      <c r="T88" s="41"/>
    </row>
    <row r="89" spans="1:20" s="1" customFormat="1" outlineLevel="1" x14ac:dyDescent="0.25">
      <c r="A89" s="43">
        <v>5.2</v>
      </c>
      <c r="B89" s="55" t="s">
        <v>142</v>
      </c>
      <c r="C89" s="44"/>
      <c r="D89" s="32"/>
      <c r="E89" s="33"/>
      <c r="F89" s="33"/>
      <c r="G89" s="40"/>
      <c r="H89" s="40"/>
      <c r="I89" s="40"/>
      <c r="J89" s="40"/>
      <c r="K89" s="40"/>
      <c r="L89" s="40"/>
      <c r="M89" s="40"/>
      <c r="N89" s="40"/>
      <c r="O89" s="40"/>
      <c r="Q89" s="41"/>
      <c r="R89" s="42"/>
      <c r="S89" s="41"/>
      <c r="T89" s="41"/>
    </row>
    <row r="90" spans="1:20" s="1" customFormat="1" ht="25.5" outlineLevel="2" x14ac:dyDescent="0.25">
      <c r="A90" s="34" t="s">
        <v>143</v>
      </c>
      <c r="B90" s="35" t="s">
        <v>144</v>
      </c>
      <c r="C90" s="36" t="s">
        <v>11</v>
      </c>
      <c r="D90" s="37"/>
      <c r="E90" s="38"/>
      <c r="F90" s="39">
        <f>D90*E90</f>
        <v>0</v>
      </c>
      <c r="G90" s="40"/>
      <c r="H90" s="40"/>
      <c r="I90" s="40"/>
      <c r="J90" s="40"/>
      <c r="K90" s="40"/>
      <c r="L90" s="40"/>
      <c r="M90" s="40"/>
      <c r="N90" s="40"/>
      <c r="O90" s="40"/>
      <c r="Q90" s="41"/>
      <c r="R90" s="42"/>
      <c r="S90" s="41"/>
      <c r="T90" s="41"/>
    </row>
    <row r="91" spans="1:20" s="1" customFormat="1" ht="25.5" outlineLevel="2" x14ac:dyDescent="0.25">
      <c r="A91" s="34" t="s">
        <v>145</v>
      </c>
      <c r="B91" s="35" t="s">
        <v>146</v>
      </c>
      <c r="C91" s="36" t="s">
        <v>14</v>
      </c>
      <c r="D91" s="37"/>
      <c r="E91" s="38"/>
      <c r="F91" s="39">
        <f>D91*E91</f>
        <v>0</v>
      </c>
      <c r="G91" s="40"/>
      <c r="H91" s="40"/>
      <c r="I91" s="40"/>
      <c r="J91" s="40"/>
      <c r="K91" s="40"/>
      <c r="L91" s="40"/>
      <c r="M91" s="40"/>
      <c r="N91" s="40"/>
      <c r="O91" s="40"/>
      <c r="Q91" s="41"/>
      <c r="R91" s="42"/>
      <c r="S91" s="41"/>
      <c r="T91" s="41"/>
    </row>
    <row r="92" spans="1:20" s="1" customFormat="1" outlineLevel="1" x14ac:dyDescent="0.25">
      <c r="A92" s="43">
        <v>5.3</v>
      </c>
      <c r="B92" s="55" t="s">
        <v>147</v>
      </c>
      <c r="C92" s="44"/>
      <c r="D92" s="32"/>
      <c r="E92" s="33"/>
      <c r="F92" s="33"/>
      <c r="G92" s="40"/>
      <c r="H92" s="40"/>
      <c r="I92" s="40"/>
      <c r="J92" s="40"/>
      <c r="K92" s="40"/>
      <c r="L92" s="40"/>
      <c r="M92" s="40"/>
      <c r="N92" s="40"/>
      <c r="O92" s="40"/>
      <c r="Q92" s="41"/>
      <c r="R92" s="42"/>
      <c r="S92" s="41"/>
      <c r="T92" s="41"/>
    </row>
    <row r="93" spans="1:20" s="1" customFormat="1" ht="38.25" outlineLevel="2" x14ac:dyDescent="0.25">
      <c r="A93" s="34" t="s">
        <v>148</v>
      </c>
      <c r="B93" s="35" t="s">
        <v>149</v>
      </c>
      <c r="C93" s="36" t="s">
        <v>14</v>
      </c>
      <c r="D93" s="37"/>
      <c r="E93" s="38"/>
      <c r="F93" s="39">
        <f t="shared" ref="F93:F105" si="4">D93*E93</f>
        <v>0</v>
      </c>
      <c r="G93" s="40"/>
      <c r="H93" s="40"/>
      <c r="I93" s="40"/>
      <c r="J93" s="40"/>
      <c r="K93" s="40"/>
      <c r="L93" s="40"/>
      <c r="M93" s="40"/>
      <c r="N93" s="40"/>
      <c r="O93" s="40"/>
      <c r="Q93" s="41"/>
      <c r="R93" s="42"/>
      <c r="S93" s="41"/>
      <c r="T93" s="41"/>
    </row>
    <row r="94" spans="1:20" s="1" customFormat="1" outlineLevel="2" x14ac:dyDescent="0.25">
      <c r="A94" s="34" t="s">
        <v>150</v>
      </c>
      <c r="B94" s="35" t="s">
        <v>151</v>
      </c>
      <c r="C94" s="36" t="s">
        <v>14</v>
      </c>
      <c r="D94" s="37"/>
      <c r="E94" s="38"/>
      <c r="F94" s="39">
        <f t="shared" si="4"/>
        <v>0</v>
      </c>
      <c r="G94" s="40"/>
      <c r="H94" s="40"/>
      <c r="I94" s="40"/>
      <c r="J94" s="40"/>
      <c r="K94" s="40"/>
      <c r="L94" s="40"/>
      <c r="M94" s="40"/>
      <c r="N94" s="40"/>
      <c r="O94" s="40"/>
      <c r="Q94" s="41"/>
      <c r="R94" s="42"/>
      <c r="S94" s="41"/>
      <c r="T94" s="41"/>
    </row>
    <row r="95" spans="1:20" s="1" customFormat="1" ht="25.5" outlineLevel="2" x14ac:dyDescent="0.25">
      <c r="A95" s="34" t="s">
        <v>152</v>
      </c>
      <c r="B95" s="35" t="s">
        <v>153</v>
      </c>
      <c r="C95" s="36" t="s">
        <v>14</v>
      </c>
      <c r="D95" s="37"/>
      <c r="E95" s="38"/>
      <c r="F95" s="39">
        <f t="shared" si="4"/>
        <v>0</v>
      </c>
      <c r="G95" s="40"/>
      <c r="H95" s="40"/>
      <c r="I95" s="40"/>
      <c r="J95" s="40"/>
      <c r="K95" s="40"/>
      <c r="L95" s="40"/>
      <c r="M95" s="40"/>
      <c r="N95" s="40"/>
      <c r="O95" s="40"/>
      <c r="Q95" s="41"/>
      <c r="R95" s="42"/>
      <c r="S95" s="41"/>
      <c r="T95" s="41"/>
    </row>
    <row r="96" spans="1:20" s="1" customFormat="1" ht="38.25" outlineLevel="2" x14ac:dyDescent="0.25">
      <c r="A96" s="34" t="s">
        <v>154</v>
      </c>
      <c r="B96" s="35" t="s">
        <v>155</v>
      </c>
      <c r="C96" s="36" t="s">
        <v>14</v>
      </c>
      <c r="D96" s="37"/>
      <c r="E96" s="38"/>
      <c r="F96" s="39">
        <f t="shared" si="4"/>
        <v>0</v>
      </c>
      <c r="G96" s="40"/>
      <c r="H96" s="40"/>
      <c r="I96" s="40"/>
      <c r="J96" s="40"/>
      <c r="K96" s="40"/>
      <c r="L96" s="40"/>
      <c r="M96" s="40"/>
      <c r="N96" s="40"/>
      <c r="O96" s="40"/>
      <c r="Q96" s="41"/>
      <c r="R96" s="42"/>
      <c r="S96" s="41"/>
      <c r="T96" s="41"/>
    </row>
    <row r="97" spans="1:20" s="1" customFormat="1" ht="25.5" outlineLevel="2" x14ac:dyDescent="0.25">
      <c r="A97" s="34" t="s">
        <v>156</v>
      </c>
      <c r="B97" s="35" t="s">
        <v>157</v>
      </c>
      <c r="C97" s="36" t="s">
        <v>14</v>
      </c>
      <c r="D97" s="37"/>
      <c r="E97" s="38"/>
      <c r="F97" s="39">
        <f t="shared" si="4"/>
        <v>0</v>
      </c>
      <c r="G97" s="40"/>
      <c r="H97" s="40"/>
      <c r="I97" s="40"/>
      <c r="J97" s="40"/>
      <c r="K97" s="40"/>
      <c r="L97" s="40"/>
      <c r="M97" s="40"/>
      <c r="N97" s="40"/>
      <c r="O97" s="40"/>
      <c r="Q97" s="41"/>
      <c r="R97" s="42"/>
      <c r="S97" s="41"/>
      <c r="T97" s="41"/>
    </row>
    <row r="98" spans="1:20" s="1" customFormat="1" ht="38.25" outlineLevel="2" x14ac:dyDescent="0.25">
      <c r="A98" s="34" t="s">
        <v>158</v>
      </c>
      <c r="B98" s="35" t="s">
        <v>159</v>
      </c>
      <c r="C98" s="36" t="s">
        <v>14</v>
      </c>
      <c r="D98" s="37"/>
      <c r="E98" s="38"/>
      <c r="F98" s="39">
        <f t="shared" si="4"/>
        <v>0</v>
      </c>
      <c r="G98" s="40"/>
      <c r="H98" s="40"/>
      <c r="I98" s="40"/>
      <c r="J98" s="40"/>
      <c r="K98" s="40"/>
      <c r="L98" s="40"/>
      <c r="M98" s="40"/>
      <c r="N98" s="40"/>
      <c r="O98" s="40"/>
      <c r="Q98" s="41"/>
      <c r="R98" s="42"/>
      <c r="S98" s="41"/>
      <c r="T98" s="41"/>
    </row>
    <row r="99" spans="1:20" s="1" customFormat="1" ht="38.25" outlineLevel="2" x14ac:dyDescent="0.25">
      <c r="A99" s="34" t="s">
        <v>160</v>
      </c>
      <c r="B99" s="35" t="s">
        <v>161</v>
      </c>
      <c r="C99" s="36" t="s">
        <v>14</v>
      </c>
      <c r="D99" s="37"/>
      <c r="E99" s="38"/>
      <c r="F99" s="39">
        <f t="shared" si="4"/>
        <v>0</v>
      </c>
      <c r="G99" s="40"/>
      <c r="H99" s="40"/>
      <c r="I99" s="40"/>
      <c r="J99" s="40"/>
      <c r="K99" s="40"/>
      <c r="L99" s="40"/>
      <c r="M99" s="40"/>
      <c r="N99" s="40"/>
      <c r="O99" s="40"/>
      <c r="Q99" s="41"/>
      <c r="R99" s="42"/>
      <c r="S99" s="41"/>
      <c r="T99" s="41"/>
    </row>
    <row r="100" spans="1:20" s="1" customFormat="1" outlineLevel="2" x14ac:dyDescent="0.25">
      <c r="A100" s="34" t="s">
        <v>162</v>
      </c>
      <c r="B100" s="35" t="s">
        <v>163</v>
      </c>
      <c r="C100" s="36" t="s">
        <v>17</v>
      </c>
      <c r="D100" s="37"/>
      <c r="E100" s="38"/>
      <c r="F100" s="39">
        <f t="shared" si="4"/>
        <v>0</v>
      </c>
      <c r="G100" s="40"/>
      <c r="H100" s="40"/>
      <c r="I100" s="40"/>
      <c r="J100" s="40"/>
      <c r="K100" s="40"/>
      <c r="L100" s="40"/>
      <c r="M100" s="40"/>
      <c r="N100" s="40"/>
      <c r="O100" s="40"/>
      <c r="Q100" s="41"/>
      <c r="R100" s="42"/>
      <c r="S100" s="41"/>
      <c r="T100" s="41"/>
    </row>
    <row r="101" spans="1:20" s="1" customFormat="1" ht="25.5" outlineLevel="2" x14ac:dyDescent="0.25">
      <c r="A101" s="34" t="s">
        <v>164</v>
      </c>
      <c r="B101" s="35" t="s">
        <v>165</v>
      </c>
      <c r="C101" s="36" t="s">
        <v>14</v>
      </c>
      <c r="D101" s="37"/>
      <c r="E101" s="38"/>
      <c r="F101" s="39">
        <f t="shared" si="4"/>
        <v>0</v>
      </c>
      <c r="G101" s="40"/>
      <c r="H101" s="40"/>
      <c r="I101" s="40"/>
      <c r="J101" s="40"/>
      <c r="K101" s="40"/>
      <c r="L101" s="40"/>
      <c r="M101" s="40"/>
      <c r="N101" s="40"/>
      <c r="O101" s="40"/>
      <c r="Q101" s="41"/>
      <c r="R101" s="42"/>
      <c r="S101" s="41"/>
      <c r="T101" s="41"/>
    </row>
    <row r="102" spans="1:20" s="1" customFormat="1" ht="38.25" outlineLevel="2" x14ac:dyDescent="0.25">
      <c r="A102" s="34" t="s">
        <v>166</v>
      </c>
      <c r="B102" s="35" t="s">
        <v>167</v>
      </c>
      <c r="C102" s="36" t="s">
        <v>11</v>
      </c>
      <c r="D102" s="37"/>
      <c r="E102" s="38"/>
      <c r="F102" s="39">
        <f t="shared" si="4"/>
        <v>0</v>
      </c>
      <c r="G102" s="40"/>
      <c r="H102" s="40"/>
      <c r="I102" s="40"/>
      <c r="J102" s="40"/>
      <c r="K102" s="40"/>
      <c r="L102" s="40"/>
      <c r="M102" s="40"/>
      <c r="N102" s="40"/>
      <c r="O102" s="40"/>
      <c r="Q102" s="41"/>
      <c r="R102" s="42"/>
      <c r="S102" s="41"/>
      <c r="T102" s="41"/>
    </row>
    <row r="103" spans="1:20" s="1" customFormat="1" ht="25.5" outlineLevel="2" x14ac:dyDescent="0.25">
      <c r="A103" s="34" t="s">
        <v>168</v>
      </c>
      <c r="B103" s="35" t="s">
        <v>169</v>
      </c>
      <c r="C103" s="36" t="s">
        <v>14</v>
      </c>
      <c r="D103" s="37"/>
      <c r="E103" s="38"/>
      <c r="F103" s="39">
        <f t="shared" si="4"/>
        <v>0</v>
      </c>
      <c r="G103" s="40"/>
      <c r="H103" s="40"/>
      <c r="I103" s="40"/>
      <c r="J103" s="40"/>
      <c r="K103" s="40"/>
      <c r="L103" s="40"/>
      <c r="M103" s="40"/>
      <c r="N103" s="40"/>
      <c r="O103" s="40"/>
      <c r="Q103" s="41"/>
      <c r="R103" s="42"/>
      <c r="S103" s="41"/>
      <c r="T103" s="41"/>
    </row>
    <row r="104" spans="1:20" s="1" customFormat="1" ht="25.5" outlineLevel="2" x14ac:dyDescent="0.25">
      <c r="A104" s="34" t="s">
        <v>170</v>
      </c>
      <c r="B104" s="35" t="s">
        <v>171</v>
      </c>
      <c r="C104" s="44" t="s">
        <v>14</v>
      </c>
      <c r="D104" s="37"/>
      <c r="E104" s="38"/>
      <c r="F104" s="39">
        <f t="shared" si="4"/>
        <v>0</v>
      </c>
      <c r="G104" s="40"/>
      <c r="H104" s="40"/>
      <c r="I104" s="40"/>
      <c r="J104" s="40"/>
      <c r="K104" s="40"/>
      <c r="L104" s="40"/>
      <c r="M104" s="40"/>
      <c r="N104" s="40"/>
      <c r="O104" s="40"/>
      <c r="Q104" s="41"/>
      <c r="R104" s="42"/>
      <c r="S104" s="41"/>
      <c r="T104" s="41"/>
    </row>
    <row r="105" spans="1:20" s="1" customFormat="1" ht="25.5" outlineLevel="2" x14ac:dyDescent="0.25">
      <c r="A105" s="34" t="s">
        <v>172</v>
      </c>
      <c r="B105" s="35" t="s">
        <v>173</v>
      </c>
      <c r="C105" s="36" t="s">
        <v>34</v>
      </c>
      <c r="D105" s="37"/>
      <c r="E105" s="38"/>
      <c r="F105" s="39">
        <f t="shared" si="4"/>
        <v>0</v>
      </c>
      <c r="G105" s="40"/>
      <c r="H105" s="40"/>
      <c r="I105" s="40"/>
      <c r="J105" s="40"/>
      <c r="K105" s="40"/>
      <c r="L105" s="40"/>
      <c r="M105" s="40"/>
      <c r="N105" s="40"/>
      <c r="O105" s="40"/>
      <c r="Q105" s="41"/>
      <c r="R105" s="42"/>
      <c r="S105" s="41"/>
      <c r="T105" s="41"/>
    </row>
    <row r="106" spans="1:20" s="1" customFormat="1" outlineLevel="1" x14ac:dyDescent="0.25">
      <c r="A106" s="43">
        <v>5.4</v>
      </c>
      <c r="B106" s="55" t="s">
        <v>174</v>
      </c>
      <c r="C106" s="44"/>
      <c r="D106" s="32"/>
      <c r="E106" s="33"/>
      <c r="F106" s="33"/>
      <c r="G106" s="40"/>
      <c r="H106" s="40"/>
      <c r="I106" s="40"/>
      <c r="J106" s="40"/>
      <c r="K106" s="40"/>
      <c r="L106" s="40"/>
      <c r="M106" s="40"/>
      <c r="N106" s="40"/>
      <c r="O106" s="40"/>
      <c r="Q106" s="41"/>
      <c r="R106" s="42"/>
      <c r="S106" s="41"/>
      <c r="T106" s="41"/>
    </row>
    <row r="107" spans="1:20" s="1" customFormat="1" ht="38.25" outlineLevel="2" x14ac:dyDescent="0.25">
      <c r="A107" s="34" t="s">
        <v>175</v>
      </c>
      <c r="B107" s="35" t="s">
        <v>176</v>
      </c>
      <c r="C107" s="36" t="s">
        <v>17</v>
      </c>
      <c r="D107" s="37"/>
      <c r="E107" s="38"/>
      <c r="F107" s="39">
        <f>D107*E107</f>
        <v>0</v>
      </c>
      <c r="G107" s="40"/>
      <c r="H107" s="40"/>
      <c r="I107" s="40"/>
      <c r="J107" s="40"/>
      <c r="K107" s="40"/>
      <c r="L107" s="40"/>
      <c r="M107" s="40"/>
      <c r="N107" s="40"/>
      <c r="O107" s="40"/>
      <c r="Q107" s="41"/>
      <c r="R107" s="42"/>
      <c r="S107" s="41"/>
      <c r="T107" s="41"/>
    </row>
    <row r="108" spans="1:20" s="1" customFormat="1" ht="38.25" outlineLevel="2" x14ac:dyDescent="0.25">
      <c r="A108" s="34" t="s">
        <v>177</v>
      </c>
      <c r="B108" s="35" t="s">
        <v>178</v>
      </c>
      <c r="C108" s="36" t="s">
        <v>17</v>
      </c>
      <c r="D108" s="37"/>
      <c r="E108" s="38"/>
      <c r="F108" s="39">
        <f>D108*E108</f>
        <v>0</v>
      </c>
      <c r="G108" s="40"/>
      <c r="H108" s="40"/>
      <c r="I108" s="40"/>
      <c r="J108" s="40"/>
      <c r="K108" s="40"/>
      <c r="L108" s="40"/>
      <c r="M108" s="40"/>
      <c r="N108" s="40"/>
      <c r="O108" s="40"/>
      <c r="Q108" s="41"/>
      <c r="R108" s="42"/>
      <c r="S108" s="41"/>
      <c r="T108" s="41"/>
    </row>
    <row r="109" spans="1:20" s="1" customFormat="1" ht="51" outlineLevel="2" x14ac:dyDescent="0.25">
      <c r="A109" s="34" t="s">
        <v>179</v>
      </c>
      <c r="B109" s="35" t="s">
        <v>180</v>
      </c>
      <c r="C109" s="36" t="s">
        <v>52</v>
      </c>
      <c r="D109" s="37"/>
      <c r="E109" s="38"/>
      <c r="F109" s="39">
        <f>D109*E109</f>
        <v>0</v>
      </c>
      <c r="G109" s="40"/>
      <c r="H109" s="40"/>
      <c r="I109" s="40"/>
      <c r="J109" s="40"/>
      <c r="K109" s="40"/>
      <c r="L109" s="40"/>
      <c r="M109" s="40"/>
      <c r="N109" s="40"/>
      <c r="O109" s="40"/>
      <c r="Q109" s="41"/>
      <c r="R109" s="42"/>
      <c r="S109" s="41"/>
      <c r="T109" s="41"/>
    </row>
    <row r="110" spans="1:20" s="1" customFormat="1" ht="25.5" outlineLevel="2" x14ac:dyDescent="0.25">
      <c r="A110" s="34" t="s">
        <v>181</v>
      </c>
      <c r="B110" s="35" t="s">
        <v>63</v>
      </c>
      <c r="C110" s="36" t="s">
        <v>52</v>
      </c>
      <c r="D110" s="37"/>
      <c r="E110" s="38"/>
      <c r="F110" s="39">
        <f>D110*E110</f>
        <v>0</v>
      </c>
      <c r="G110" s="40"/>
      <c r="H110" s="40"/>
      <c r="I110" s="40"/>
      <c r="J110" s="40"/>
      <c r="K110" s="40"/>
      <c r="L110" s="40"/>
      <c r="M110" s="40"/>
      <c r="N110" s="40"/>
      <c r="O110" s="40"/>
      <c r="Q110" s="41"/>
      <c r="R110" s="42"/>
      <c r="S110" s="41"/>
      <c r="T110" s="41"/>
    </row>
    <row r="111" spans="1:20" s="1" customFormat="1" outlineLevel="1" x14ac:dyDescent="0.25">
      <c r="A111" s="43">
        <v>5.5</v>
      </c>
      <c r="B111" s="55" t="s">
        <v>174</v>
      </c>
      <c r="C111" s="44"/>
      <c r="D111" s="32"/>
      <c r="E111" s="33"/>
      <c r="F111" s="33"/>
      <c r="G111" s="40"/>
      <c r="H111" s="40"/>
      <c r="I111" s="40"/>
      <c r="J111" s="40"/>
      <c r="K111" s="40"/>
      <c r="L111" s="40"/>
      <c r="M111" s="40"/>
      <c r="N111" s="40"/>
      <c r="O111" s="40"/>
      <c r="Q111" s="41"/>
      <c r="R111" s="42"/>
      <c r="S111" s="41"/>
      <c r="T111" s="41"/>
    </row>
    <row r="112" spans="1:20" s="1" customFormat="1" ht="38.25" outlineLevel="2" x14ac:dyDescent="0.25">
      <c r="A112" s="34" t="s">
        <v>182</v>
      </c>
      <c r="B112" s="35" t="s">
        <v>183</v>
      </c>
      <c r="C112" s="36" t="s">
        <v>11</v>
      </c>
      <c r="D112" s="37"/>
      <c r="E112" s="38"/>
      <c r="F112" s="39">
        <f>D112*E112</f>
        <v>0</v>
      </c>
      <c r="G112" s="40"/>
      <c r="H112" s="40"/>
      <c r="I112" s="40"/>
      <c r="J112" s="40"/>
      <c r="K112" s="40"/>
      <c r="L112" s="40"/>
      <c r="M112" s="40"/>
      <c r="N112" s="40"/>
      <c r="O112" s="40"/>
      <c r="Q112" s="41"/>
      <c r="R112" s="42"/>
      <c r="S112" s="41"/>
      <c r="T112" s="41"/>
    </row>
    <row r="113" spans="1:20" s="1" customFormat="1" ht="38.25" outlineLevel="2" x14ac:dyDescent="0.25">
      <c r="A113" s="34" t="s">
        <v>184</v>
      </c>
      <c r="B113" s="35" t="s">
        <v>185</v>
      </c>
      <c r="C113" s="44" t="s">
        <v>14</v>
      </c>
      <c r="D113" s="37"/>
      <c r="E113" s="38"/>
      <c r="F113" s="39">
        <f>D113*E113</f>
        <v>0</v>
      </c>
      <c r="G113" s="40"/>
      <c r="H113" s="40"/>
      <c r="I113" s="40"/>
      <c r="J113" s="40"/>
      <c r="K113" s="40"/>
      <c r="L113" s="40"/>
      <c r="M113" s="40"/>
      <c r="N113" s="40"/>
      <c r="O113" s="40"/>
      <c r="Q113" s="41"/>
      <c r="R113" s="42"/>
      <c r="S113" s="41"/>
      <c r="T113" s="41"/>
    </row>
    <row r="114" spans="1:20" s="1" customFormat="1" ht="38.25" outlineLevel="2" x14ac:dyDescent="0.25">
      <c r="A114" s="34" t="s">
        <v>186</v>
      </c>
      <c r="B114" s="35" t="s">
        <v>187</v>
      </c>
      <c r="C114" s="36" t="s">
        <v>11</v>
      </c>
      <c r="D114" s="37"/>
      <c r="E114" s="38"/>
      <c r="F114" s="39">
        <f>D114*E114</f>
        <v>0</v>
      </c>
      <c r="G114" s="40"/>
      <c r="H114" s="40"/>
      <c r="I114" s="40"/>
      <c r="J114" s="40"/>
      <c r="K114" s="40"/>
      <c r="L114" s="40"/>
      <c r="M114" s="40"/>
      <c r="N114" s="40"/>
      <c r="O114" s="40"/>
      <c r="Q114" s="41"/>
      <c r="R114" s="42"/>
      <c r="S114" s="41"/>
      <c r="T114" s="41"/>
    </row>
    <row r="115" spans="1:20" s="1" customFormat="1" ht="38.25" outlineLevel="2" x14ac:dyDescent="0.25">
      <c r="A115" s="34" t="s">
        <v>188</v>
      </c>
      <c r="B115" s="35" t="s">
        <v>189</v>
      </c>
      <c r="C115" s="44" t="s">
        <v>14</v>
      </c>
      <c r="D115" s="37"/>
      <c r="E115" s="38"/>
      <c r="F115" s="39">
        <f>D115*E115</f>
        <v>0</v>
      </c>
      <c r="G115" s="40"/>
      <c r="H115" s="40"/>
      <c r="I115" s="40"/>
      <c r="J115" s="40"/>
      <c r="K115" s="40"/>
      <c r="L115" s="40"/>
      <c r="M115" s="40"/>
      <c r="N115" s="40"/>
      <c r="O115" s="40"/>
      <c r="Q115" s="41"/>
      <c r="R115" s="42"/>
      <c r="S115" s="41"/>
      <c r="T115" s="41"/>
    </row>
    <row r="116" spans="1:20" s="1" customFormat="1" outlineLevel="1" x14ac:dyDescent="0.25">
      <c r="A116" s="57"/>
      <c r="B116" s="4"/>
      <c r="C116" s="5"/>
      <c r="D116" s="46"/>
      <c r="E116" s="58" t="str">
        <f>"TOTAL CAPÍTULO "&amp;$A$76</f>
        <v>TOTAL CAPÍTULO 5</v>
      </c>
      <c r="F116" s="48">
        <f>SUM(F78:F115)</f>
        <v>0</v>
      </c>
      <c r="G116" s="49"/>
      <c r="H116" s="49"/>
      <c r="I116" s="49"/>
      <c r="J116" s="49"/>
      <c r="K116" s="49"/>
      <c r="L116" s="49"/>
      <c r="M116" s="49"/>
      <c r="N116" s="49"/>
      <c r="O116" s="49"/>
      <c r="Q116" s="41"/>
      <c r="R116" s="42"/>
      <c r="S116" s="41"/>
      <c r="T116" s="41"/>
    </row>
    <row r="117" spans="1:20" s="1" customFormat="1" outlineLevel="1" x14ac:dyDescent="0.25">
      <c r="A117" s="57"/>
      <c r="B117" s="4"/>
      <c r="C117" s="5"/>
      <c r="D117" s="46"/>
      <c r="E117" s="61"/>
      <c r="F117" s="54"/>
      <c r="G117" s="49"/>
      <c r="H117" s="49"/>
      <c r="I117" s="49"/>
      <c r="J117" s="49"/>
      <c r="K117" s="49"/>
      <c r="L117" s="49"/>
      <c r="M117" s="49"/>
      <c r="N117" s="49"/>
      <c r="O117" s="49"/>
      <c r="Q117" s="41"/>
      <c r="R117" s="42"/>
      <c r="S117" s="41"/>
      <c r="T117" s="41"/>
    </row>
    <row r="118" spans="1:20" s="1" customFormat="1" x14ac:dyDescent="0.25">
      <c r="A118" s="22">
        <f>A76+1</f>
        <v>6</v>
      </c>
      <c r="B118" s="23" t="s">
        <v>190</v>
      </c>
      <c r="C118" s="24"/>
      <c r="D118" s="25"/>
      <c r="E118" s="24"/>
      <c r="F118" s="26"/>
      <c r="G118" s="49"/>
      <c r="H118" s="49"/>
      <c r="I118" s="49"/>
      <c r="J118" s="49"/>
      <c r="K118" s="49"/>
      <c r="L118" s="49"/>
      <c r="M118" s="49"/>
      <c r="N118" s="49"/>
      <c r="O118" s="49"/>
      <c r="Q118" s="41"/>
      <c r="R118" s="42"/>
      <c r="S118" s="41"/>
      <c r="T118" s="41"/>
    </row>
    <row r="119" spans="1:20" s="1" customFormat="1" outlineLevel="1" x14ac:dyDescent="0.25">
      <c r="A119" s="43">
        <v>6.1</v>
      </c>
      <c r="B119" s="55" t="s">
        <v>191</v>
      </c>
      <c r="C119" s="44"/>
      <c r="D119" s="32"/>
      <c r="E119" s="33"/>
      <c r="F119" s="33"/>
      <c r="G119" s="49"/>
      <c r="H119" s="49"/>
      <c r="I119" s="49"/>
      <c r="J119" s="49"/>
      <c r="K119" s="49"/>
      <c r="L119" s="49"/>
      <c r="M119" s="49"/>
      <c r="N119" s="49"/>
      <c r="O119" s="49"/>
      <c r="Q119" s="41"/>
      <c r="R119" s="42"/>
      <c r="S119" s="41"/>
      <c r="T119" s="41"/>
    </row>
    <row r="120" spans="1:20" s="1" customFormat="1" ht="25.5" outlineLevel="2" x14ac:dyDescent="0.25">
      <c r="A120" s="34" t="s">
        <v>192</v>
      </c>
      <c r="B120" s="35" t="s">
        <v>193</v>
      </c>
      <c r="C120" s="36" t="s">
        <v>11</v>
      </c>
      <c r="D120" s="37"/>
      <c r="E120" s="38"/>
      <c r="F120" s="39">
        <f t="shared" ref="F120:F123" si="5">D120*E120</f>
        <v>0</v>
      </c>
      <c r="G120" s="49"/>
      <c r="H120" s="49"/>
      <c r="I120" s="49"/>
      <c r="J120" s="49"/>
      <c r="K120" s="49"/>
      <c r="L120" s="49"/>
      <c r="M120" s="49"/>
      <c r="N120" s="49"/>
      <c r="O120" s="49"/>
      <c r="Q120" s="41"/>
      <c r="R120" s="42"/>
      <c r="S120" s="41"/>
      <c r="T120" s="41"/>
    </row>
    <row r="121" spans="1:20" s="1" customFormat="1" ht="25.5" outlineLevel="2" x14ac:dyDescent="0.25">
      <c r="A121" s="34" t="s">
        <v>194</v>
      </c>
      <c r="B121" s="35" t="s">
        <v>195</v>
      </c>
      <c r="C121" s="36" t="s">
        <v>14</v>
      </c>
      <c r="D121" s="37"/>
      <c r="E121" s="38"/>
      <c r="F121" s="39">
        <f t="shared" si="5"/>
        <v>0</v>
      </c>
      <c r="G121" s="49"/>
      <c r="H121" s="49"/>
      <c r="I121" s="49"/>
      <c r="J121" s="49"/>
      <c r="K121" s="49"/>
      <c r="L121" s="49"/>
      <c r="M121" s="49"/>
      <c r="N121" s="49"/>
      <c r="O121" s="49"/>
      <c r="Q121" s="41"/>
      <c r="R121" s="42"/>
      <c r="S121" s="41"/>
      <c r="T121" s="41"/>
    </row>
    <row r="122" spans="1:20" s="1" customFormat="1" ht="25.5" outlineLevel="2" x14ac:dyDescent="0.25">
      <c r="A122" s="34" t="s">
        <v>196</v>
      </c>
      <c r="B122" s="35" t="s">
        <v>197</v>
      </c>
      <c r="C122" s="36" t="s">
        <v>11</v>
      </c>
      <c r="D122" s="37"/>
      <c r="E122" s="38"/>
      <c r="F122" s="39">
        <f t="shared" si="5"/>
        <v>0</v>
      </c>
      <c r="G122" s="49"/>
      <c r="H122" s="49"/>
      <c r="I122" s="49"/>
      <c r="J122" s="49"/>
      <c r="K122" s="49"/>
      <c r="L122" s="49"/>
      <c r="M122" s="49"/>
      <c r="N122" s="49"/>
      <c r="O122" s="49"/>
      <c r="Q122" s="41"/>
      <c r="R122" s="42"/>
      <c r="S122" s="41"/>
      <c r="T122" s="41"/>
    </row>
    <row r="123" spans="1:20" s="1" customFormat="1" ht="25.5" outlineLevel="2" x14ac:dyDescent="0.25">
      <c r="A123" s="34" t="s">
        <v>198</v>
      </c>
      <c r="B123" s="35" t="s">
        <v>197</v>
      </c>
      <c r="C123" s="36" t="s">
        <v>14</v>
      </c>
      <c r="D123" s="37"/>
      <c r="E123" s="38"/>
      <c r="F123" s="39">
        <f t="shared" si="5"/>
        <v>0</v>
      </c>
      <c r="G123" s="49"/>
      <c r="H123" s="49"/>
      <c r="I123" s="49"/>
      <c r="J123" s="49"/>
      <c r="K123" s="49"/>
      <c r="L123" s="49"/>
      <c r="M123" s="49"/>
      <c r="N123" s="49"/>
      <c r="O123" s="49"/>
      <c r="Q123" s="41"/>
      <c r="R123" s="42"/>
      <c r="S123" s="41"/>
      <c r="T123" s="41"/>
    </row>
    <row r="124" spans="1:20" s="1" customFormat="1" outlineLevel="2" x14ac:dyDescent="0.25">
      <c r="A124" s="34" t="s">
        <v>199</v>
      </c>
      <c r="B124" s="35" t="s">
        <v>200</v>
      </c>
      <c r="C124" s="36" t="s">
        <v>17</v>
      </c>
      <c r="D124" s="37"/>
      <c r="E124" s="38"/>
      <c r="F124" s="39">
        <f>D124*E124</f>
        <v>0</v>
      </c>
      <c r="G124" s="49"/>
      <c r="H124" s="49"/>
      <c r="I124" s="49"/>
      <c r="J124" s="49"/>
      <c r="K124" s="49"/>
      <c r="L124" s="49"/>
      <c r="M124" s="49"/>
      <c r="N124" s="49"/>
      <c r="O124" s="49"/>
      <c r="Q124" s="41"/>
      <c r="R124" s="42"/>
      <c r="S124" s="41"/>
      <c r="T124" s="41"/>
    </row>
    <row r="125" spans="1:20" s="1" customFormat="1" outlineLevel="1" x14ac:dyDescent="0.25">
      <c r="A125" s="57"/>
      <c r="B125" s="4"/>
      <c r="C125" s="5"/>
      <c r="D125" s="46"/>
      <c r="E125" s="58" t="str">
        <f>"TOTAL CAPÍTULO "&amp;$A$118</f>
        <v>TOTAL CAPÍTULO 6</v>
      </c>
      <c r="F125" s="48">
        <f>SUM(F120:F124)</f>
        <v>0</v>
      </c>
      <c r="G125" s="49"/>
      <c r="H125" s="49"/>
      <c r="I125" s="49"/>
      <c r="J125" s="49"/>
      <c r="K125" s="49"/>
      <c r="L125" s="49"/>
      <c r="M125" s="49"/>
      <c r="N125" s="49"/>
      <c r="O125" s="49"/>
      <c r="Q125" s="41"/>
      <c r="R125" s="42"/>
      <c r="S125" s="41"/>
      <c r="T125" s="41"/>
    </row>
    <row r="126" spans="1:20" s="1" customFormat="1" outlineLevel="1" x14ac:dyDescent="0.25">
      <c r="A126" s="57"/>
      <c r="B126" s="4"/>
      <c r="C126" s="5"/>
      <c r="D126" s="46"/>
      <c r="E126" s="61"/>
      <c r="F126" s="54"/>
      <c r="G126" s="49"/>
      <c r="H126" s="49"/>
      <c r="I126" s="49"/>
      <c r="J126" s="49"/>
      <c r="K126" s="49"/>
      <c r="L126" s="49"/>
      <c r="M126" s="49"/>
      <c r="N126" s="49"/>
      <c r="O126" s="49"/>
      <c r="Q126" s="41"/>
      <c r="R126" s="42"/>
      <c r="S126" s="41"/>
      <c r="T126" s="41"/>
    </row>
    <row r="127" spans="1:20" s="1" customFormat="1" x14ac:dyDescent="0.25">
      <c r="A127" s="22">
        <f>A118+1</f>
        <v>7</v>
      </c>
      <c r="B127" s="23" t="s">
        <v>201</v>
      </c>
      <c r="C127" s="24"/>
      <c r="D127" s="25"/>
      <c r="E127" s="24"/>
      <c r="F127" s="26"/>
      <c r="G127" s="49"/>
      <c r="H127" s="49"/>
      <c r="I127" s="49"/>
      <c r="J127" s="49"/>
      <c r="K127" s="49"/>
      <c r="L127" s="49"/>
      <c r="M127" s="49"/>
      <c r="N127" s="49"/>
      <c r="O127" s="49"/>
      <c r="Q127" s="41"/>
      <c r="R127" s="42"/>
      <c r="S127" s="41"/>
      <c r="T127" s="41"/>
    </row>
    <row r="128" spans="1:20" s="1" customFormat="1" outlineLevel="1" x14ac:dyDescent="0.25">
      <c r="A128" s="29">
        <v>7.1</v>
      </c>
      <c r="B128" s="55" t="s">
        <v>202</v>
      </c>
      <c r="C128" s="31"/>
      <c r="D128" s="32"/>
      <c r="E128" s="33"/>
      <c r="F128" s="33"/>
      <c r="G128" s="49"/>
      <c r="H128" s="49"/>
      <c r="I128" s="49"/>
      <c r="J128" s="49"/>
      <c r="K128" s="49"/>
      <c r="L128" s="49"/>
      <c r="M128" s="49"/>
      <c r="N128" s="49"/>
      <c r="O128" s="49"/>
      <c r="Q128" s="41"/>
      <c r="R128" s="42"/>
      <c r="S128" s="41"/>
      <c r="T128" s="41"/>
    </row>
    <row r="129" spans="1:20" s="1" customFormat="1" ht="25.5" outlineLevel="2" x14ac:dyDescent="0.25">
      <c r="A129" s="34" t="s">
        <v>203</v>
      </c>
      <c r="B129" s="35" t="s">
        <v>204</v>
      </c>
      <c r="C129" s="36" t="s">
        <v>14</v>
      </c>
      <c r="D129" s="37"/>
      <c r="E129" s="38"/>
      <c r="F129" s="39">
        <f>D129*E129</f>
        <v>0</v>
      </c>
      <c r="G129" s="49"/>
      <c r="H129" s="49"/>
      <c r="I129" s="49"/>
      <c r="J129" s="49"/>
      <c r="K129" s="49"/>
      <c r="L129" s="49"/>
      <c r="M129" s="49"/>
      <c r="N129" s="49"/>
      <c r="O129" s="49"/>
      <c r="Q129" s="41"/>
      <c r="R129" s="42"/>
      <c r="S129" s="41"/>
      <c r="T129" s="41"/>
    </row>
    <row r="130" spans="1:20" s="1" customFormat="1" ht="25.5" outlineLevel="2" x14ac:dyDescent="0.25">
      <c r="A130" s="34" t="s">
        <v>205</v>
      </c>
      <c r="B130" s="35" t="s">
        <v>206</v>
      </c>
      <c r="C130" s="36" t="s">
        <v>11</v>
      </c>
      <c r="D130" s="37"/>
      <c r="E130" s="38"/>
      <c r="F130" s="39">
        <f>D130*E130</f>
        <v>0</v>
      </c>
      <c r="G130" s="49"/>
      <c r="H130" s="49"/>
      <c r="I130" s="49"/>
      <c r="J130" s="49"/>
      <c r="K130" s="49"/>
      <c r="L130" s="49"/>
      <c r="M130" s="49"/>
      <c r="N130" s="49"/>
      <c r="O130" s="49"/>
      <c r="Q130" s="41"/>
      <c r="R130" s="42"/>
      <c r="S130" s="41"/>
      <c r="T130" s="41"/>
    </row>
    <row r="131" spans="1:20" s="1" customFormat="1" ht="25.5" outlineLevel="2" x14ac:dyDescent="0.25">
      <c r="A131" s="34" t="s">
        <v>207</v>
      </c>
      <c r="B131" s="35" t="s">
        <v>208</v>
      </c>
      <c r="C131" s="36" t="s">
        <v>14</v>
      </c>
      <c r="D131" s="37"/>
      <c r="E131" s="38"/>
      <c r="F131" s="39">
        <f>D131*E131</f>
        <v>0</v>
      </c>
      <c r="G131" s="49"/>
      <c r="H131" s="49"/>
      <c r="I131" s="49"/>
      <c r="J131" s="49"/>
      <c r="K131" s="49"/>
      <c r="L131" s="49"/>
      <c r="M131" s="49"/>
      <c r="N131" s="49"/>
      <c r="O131" s="49"/>
      <c r="Q131" s="41"/>
      <c r="R131" s="42"/>
      <c r="S131" s="41"/>
      <c r="T131" s="41"/>
    </row>
    <row r="132" spans="1:20" s="1" customFormat="1" ht="25.5" outlineLevel="2" x14ac:dyDescent="0.25">
      <c r="A132" s="34" t="s">
        <v>209</v>
      </c>
      <c r="B132" s="35" t="s">
        <v>210</v>
      </c>
      <c r="C132" s="36" t="s">
        <v>11</v>
      </c>
      <c r="D132" s="37"/>
      <c r="E132" s="38"/>
      <c r="F132" s="39">
        <f>D132*E132</f>
        <v>0</v>
      </c>
      <c r="G132" s="49"/>
      <c r="H132" s="49"/>
      <c r="I132" s="49"/>
      <c r="J132" s="49"/>
      <c r="K132" s="49"/>
      <c r="L132" s="49"/>
      <c r="M132" s="49"/>
      <c r="N132" s="49"/>
      <c r="O132" s="49"/>
      <c r="Q132" s="41"/>
      <c r="R132" s="42"/>
      <c r="S132" s="41"/>
      <c r="T132" s="41"/>
    </row>
    <row r="133" spans="1:20" s="1" customFormat="1" outlineLevel="1" x14ac:dyDescent="0.25">
      <c r="A133" s="43">
        <v>7.2</v>
      </c>
      <c r="B133" s="55" t="s">
        <v>211</v>
      </c>
      <c r="C133" s="44"/>
      <c r="D133" s="32"/>
      <c r="E133" s="33"/>
      <c r="F133" s="33"/>
      <c r="G133" s="49"/>
      <c r="H133" s="49"/>
      <c r="I133" s="49"/>
      <c r="J133" s="49"/>
      <c r="K133" s="49"/>
      <c r="L133" s="49"/>
      <c r="M133" s="49"/>
      <c r="N133" s="49"/>
      <c r="O133" s="49"/>
      <c r="Q133" s="41"/>
      <c r="R133" s="42"/>
      <c r="S133" s="41"/>
      <c r="T133" s="41"/>
    </row>
    <row r="134" spans="1:20" s="1" customFormat="1" ht="25.5" outlineLevel="2" x14ac:dyDescent="0.25">
      <c r="A134" s="34" t="s">
        <v>212</v>
      </c>
      <c r="B134" s="35" t="s">
        <v>213</v>
      </c>
      <c r="C134" s="36" t="s">
        <v>11</v>
      </c>
      <c r="D134" s="37"/>
      <c r="E134" s="38"/>
      <c r="F134" s="39">
        <f>D134*E134</f>
        <v>0</v>
      </c>
      <c r="G134" s="49"/>
      <c r="H134" s="49"/>
      <c r="I134" s="49"/>
      <c r="J134" s="49"/>
      <c r="K134" s="49"/>
      <c r="L134" s="49"/>
      <c r="M134" s="49"/>
      <c r="N134" s="49"/>
      <c r="O134" s="49"/>
      <c r="Q134" s="41"/>
      <c r="R134" s="42"/>
      <c r="S134" s="41"/>
      <c r="T134" s="41"/>
    </row>
    <row r="135" spans="1:20" s="1" customFormat="1" ht="25.5" outlineLevel="2" x14ac:dyDescent="0.25">
      <c r="A135" s="34" t="s">
        <v>214</v>
      </c>
      <c r="B135" s="35" t="s">
        <v>215</v>
      </c>
      <c r="C135" s="36" t="s">
        <v>14</v>
      </c>
      <c r="D135" s="37"/>
      <c r="E135" s="38"/>
      <c r="F135" s="39">
        <f>D135*E135</f>
        <v>0</v>
      </c>
      <c r="G135" s="49"/>
      <c r="H135" s="49"/>
      <c r="I135" s="49"/>
      <c r="J135" s="49"/>
      <c r="K135" s="49"/>
      <c r="L135" s="49"/>
      <c r="M135" s="49"/>
      <c r="N135" s="49"/>
      <c r="O135" s="49"/>
      <c r="Q135" s="41"/>
      <c r="R135" s="42"/>
      <c r="S135" s="41"/>
      <c r="T135" s="41"/>
    </row>
    <row r="136" spans="1:20" s="1" customFormat="1" ht="25.5" outlineLevel="2" x14ac:dyDescent="0.25">
      <c r="A136" s="34" t="s">
        <v>216</v>
      </c>
      <c r="B136" s="35" t="s">
        <v>217</v>
      </c>
      <c r="C136" s="36" t="s">
        <v>11</v>
      </c>
      <c r="D136" s="37"/>
      <c r="E136" s="38"/>
      <c r="F136" s="39">
        <f>D136*E136</f>
        <v>0</v>
      </c>
      <c r="G136" s="49"/>
      <c r="H136" s="49"/>
      <c r="I136" s="49"/>
      <c r="J136" s="49"/>
      <c r="K136" s="49"/>
      <c r="L136" s="49"/>
      <c r="M136" s="49"/>
      <c r="N136" s="49"/>
      <c r="O136" s="49"/>
      <c r="Q136" s="41"/>
      <c r="R136" s="42"/>
      <c r="S136" s="41"/>
      <c r="T136" s="41"/>
    </row>
    <row r="137" spans="1:20" s="1" customFormat="1" ht="25.5" outlineLevel="2" x14ac:dyDescent="0.25">
      <c r="A137" s="34" t="s">
        <v>218</v>
      </c>
      <c r="B137" s="35" t="s">
        <v>219</v>
      </c>
      <c r="C137" s="36" t="s">
        <v>14</v>
      </c>
      <c r="D137" s="37"/>
      <c r="E137" s="38"/>
      <c r="F137" s="39">
        <f>D137*E137</f>
        <v>0</v>
      </c>
      <c r="G137" s="49"/>
      <c r="H137" s="49"/>
      <c r="I137" s="49"/>
      <c r="J137" s="49"/>
      <c r="K137" s="49"/>
      <c r="L137" s="49"/>
      <c r="M137" s="49"/>
      <c r="N137" s="49"/>
      <c r="O137" s="49"/>
      <c r="Q137" s="41"/>
      <c r="R137" s="42"/>
      <c r="S137" s="41"/>
      <c r="T137" s="41"/>
    </row>
    <row r="138" spans="1:20" s="1" customFormat="1" outlineLevel="1" x14ac:dyDescent="0.25">
      <c r="A138" s="29">
        <v>7.3</v>
      </c>
      <c r="B138" s="55" t="s">
        <v>220</v>
      </c>
      <c r="C138" s="31"/>
      <c r="D138" s="32"/>
      <c r="E138" s="33"/>
      <c r="F138" s="33"/>
      <c r="G138" s="49"/>
      <c r="H138" s="49"/>
      <c r="I138" s="49"/>
      <c r="J138" s="49"/>
      <c r="K138" s="49"/>
      <c r="L138" s="49"/>
      <c r="M138" s="49"/>
      <c r="N138" s="49"/>
      <c r="O138" s="49"/>
      <c r="Q138" s="41"/>
      <c r="R138" s="42"/>
      <c r="S138" s="41"/>
      <c r="T138" s="41"/>
    </row>
    <row r="139" spans="1:20" s="1" customFormat="1" outlineLevel="2" x14ac:dyDescent="0.25">
      <c r="A139" s="34" t="s">
        <v>221</v>
      </c>
      <c r="B139" s="35" t="s">
        <v>222</v>
      </c>
      <c r="C139" s="36" t="s">
        <v>14</v>
      </c>
      <c r="D139" s="37"/>
      <c r="E139" s="38"/>
      <c r="F139" s="39">
        <f>D139*E139</f>
        <v>0</v>
      </c>
      <c r="G139" s="49"/>
      <c r="H139" s="49"/>
      <c r="I139" s="49"/>
      <c r="J139" s="49"/>
      <c r="K139" s="49"/>
      <c r="L139" s="49"/>
      <c r="M139" s="49"/>
      <c r="N139" s="49"/>
      <c r="O139" s="49"/>
      <c r="Q139" s="41"/>
      <c r="R139" s="42"/>
      <c r="S139" s="41"/>
      <c r="T139" s="41"/>
    </row>
    <row r="140" spans="1:20" s="1" customFormat="1" outlineLevel="1" x14ac:dyDescent="0.25">
      <c r="A140" s="57"/>
      <c r="B140" s="4"/>
      <c r="C140" s="5"/>
      <c r="D140" s="46"/>
      <c r="E140" s="58" t="str">
        <f>"TOTAL CAPÍTULO "&amp;$A$127</f>
        <v>TOTAL CAPÍTULO 7</v>
      </c>
      <c r="F140" s="48">
        <f>SUM(F129:F139)</f>
        <v>0</v>
      </c>
      <c r="G140" s="49"/>
      <c r="H140" s="49"/>
      <c r="I140" s="49"/>
      <c r="J140" s="49"/>
      <c r="K140" s="49"/>
      <c r="L140" s="49"/>
      <c r="M140" s="49"/>
      <c r="N140" s="49"/>
      <c r="O140" s="49"/>
      <c r="Q140" s="41"/>
      <c r="R140" s="42"/>
      <c r="S140" s="41"/>
      <c r="T140" s="41"/>
    </row>
    <row r="141" spans="1:20" s="1" customFormat="1" outlineLevel="1" x14ac:dyDescent="0.25">
      <c r="A141" s="57"/>
      <c r="B141" s="4"/>
      <c r="C141" s="5"/>
      <c r="D141" s="46"/>
      <c r="E141" s="61"/>
      <c r="F141" s="54"/>
      <c r="G141" s="49"/>
      <c r="H141" s="49"/>
      <c r="I141" s="49"/>
      <c r="J141" s="49"/>
      <c r="K141" s="49"/>
      <c r="L141" s="49"/>
      <c r="M141" s="49"/>
      <c r="N141" s="49"/>
      <c r="O141" s="49"/>
      <c r="Q141" s="41"/>
      <c r="R141" s="42"/>
      <c r="S141" s="41"/>
      <c r="T141" s="41"/>
    </row>
    <row r="142" spans="1:20" s="1" customFormat="1" x14ac:dyDescent="0.25">
      <c r="A142" s="22">
        <f>A127+1</f>
        <v>8</v>
      </c>
      <c r="B142" s="23" t="s">
        <v>223</v>
      </c>
      <c r="C142" s="24"/>
      <c r="D142" s="25"/>
      <c r="E142" s="24"/>
      <c r="F142" s="26"/>
      <c r="G142" s="49"/>
      <c r="H142" s="49"/>
      <c r="I142" s="49"/>
      <c r="J142" s="49"/>
      <c r="K142" s="49"/>
      <c r="L142" s="49"/>
      <c r="M142" s="49"/>
      <c r="N142" s="49"/>
      <c r="O142" s="49"/>
      <c r="Q142" s="41"/>
      <c r="R142" s="42"/>
      <c r="S142" s="41"/>
      <c r="T142" s="41"/>
    </row>
    <row r="143" spans="1:20" s="1" customFormat="1" outlineLevel="1" x14ac:dyDescent="0.25">
      <c r="A143" s="29">
        <v>8.1</v>
      </c>
      <c r="B143" s="55" t="s">
        <v>224</v>
      </c>
      <c r="C143" s="31"/>
      <c r="D143" s="32"/>
      <c r="E143" s="33"/>
      <c r="F143" s="33"/>
      <c r="G143" s="49"/>
      <c r="H143" s="49"/>
      <c r="I143" s="49"/>
      <c r="J143" s="49"/>
      <c r="K143" s="49"/>
      <c r="L143" s="49"/>
      <c r="M143" s="49"/>
      <c r="N143" s="49"/>
      <c r="O143" s="49"/>
      <c r="Q143" s="41"/>
      <c r="R143" s="42"/>
      <c r="S143" s="41"/>
      <c r="T143" s="41"/>
    </row>
    <row r="144" spans="1:20" s="1" customFormat="1" outlineLevel="2" x14ac:dyDescent="0.25">
      <c r="A144" s="34" t="s">
        <v>225</v>
      </c>
      <c r="B144" s="35" t="s">
        <v>226</v>
      </c>
      <c r="C144" s="36" t="s">
        <v>11</v>
      </c>
      <c r="D144" s="37"/>
      <c r="E144" s="38"/>
      <c r="F144" s="39">
        <f>D144*E144</f>
        <v>0</v>
      </c>
      <c r="G144" s="49"/>
      <c r="H144" s="49"/>
      <c r="I144" s="49"/>
      <c r="J144" s="49"/>
      <c r="K144" s="49"/>
      <c r="L144" s="49"/>
      <c r="M144" s="49"/>
      <c r="N144" s="49"/>
      <c r="O144" s="49"/>
      <c r="Q144" s="41"/>
      <c r="R144" s="42"/>
      <c r="S144" s="41"/>
      <c r="T144" s="41"/>
    </row>
    <row r="145" spans="1:20" s="1" customFormat="1" outlineLevel="2" x14ac:dyDescent="0.25">
      <c r="A145" s="34" t="s">
        <v>227</v>
      </c>
      <c r="B145" s="35" t="s">
        <v>228</v>
      </c>
      <c r="C145" s="36" t="s">
        <v>11</v>
      </c>
      <c r="D145" s="37"/>
      <c r="E145" s="38"/>
      <c r="F145" s="39">
        <f>D145*E145</f>
        <v>0</v>
      </c>
      <c r="G145" s="49"/>
      <c r="H145" s="49"/>
      <c r="I145" s="49"/>
      <c r="J145" s="49"/>
      <c r="K145" s="49"/>
      <c r="L145" s="49"/>
      <c r="M145" s="49"/>
      <c r="N145" s="49"/>
      <c r="O145" s="49"/>
      <c r="Q145" s="41"/>
      <c r="R145" s="42"/>
      <c r="S145" s="41"/>
      <c r="T145" s="41"/>
    </row>
    <row r="146" spans="1:20" s="1" customFormat="1" outlineLevel="2" x14ac:dyDescent="0.25">
      <c r="A146" s="34" t="s">
        <v>229</v>
      </c>
      <c r="B146" s="35" t="s">
        <v>230</v>
      </c>
      <c r="C146" s="36" t="s">
        <v>14</v>
      </c>
      <c r="D146" s="37"/>
      <c r="E146" s="38"/>
      <c r="F146" s="39">
        <f>D146*E146</f>
        <v>0</v>
      </c>
      <c r="G146" s="49"/>
      <c r="H146" s="49"/>
      <c r="I146" s="49"/>
      <c r="J146" s="49"/>
      <c r="K146" s="49"/>
      <c r="L146" s="49"/>
      <c r="M146" s="49"/>
      <c r="N146" s="49"/>
      <c r="O146" s="49"/>
      <c r="Q146" s="41"/>
      <c r="R146" s="42"/>
      <c r="S146" s="41"/>
      <c r="T146" s="41"/>
    </row>
    <row r="147" spans="1:20" s="1" customFormat="1" outlineLevel="1" x14ac:dyDescent="0.25">
      <c r="A147" s="29">
        <v>8.1999999999999993</v>
      </c>
      <c r="B147" s="55" t="s">
        <v>231</v>
      </c>
      <c r="C147" s="31"/>
      <c r="D147" s="32"/>
      <c r="E147" s="33"/>
      <c r="F147" s="33"/>
      <c r="G147" s="49"/>
      <c r="H147" s="49"/>
      <c r="I147" s="49"/>
      <c r="J147" s="49"/>
      <c r="K147" s="49"/>
      <c r="L147" s="49"/>
      <c r="M147" s="49"/>
      <c r="N147" s="49"/>
      <c r="O147" s="49"/>
      <c r="Q147" s="41"/>
      <c r="R147" s="42"/>
      <c r="S147" s="41"/>
      <c r="T147" s="41"/>
    </row>
    <row r="148" spans="1:20" s="1" customFormat="1" ht="51" outlineLevel="2" x14ac:dyDescent="0.25">
      <c r="A148" s="34" t="s">
        <v>232</v>
      </c>
      <c r="B148" s="35" t="s">
        <v>233</v>
      </c>
      <c r="C148" s="36" t="s">
        <v>11</v>
      </c>
      <c r="D148" s="37"/>
      <c r="E148" s="38"/>
      <c r="F148" s="39">
        <f>D148*E148</f>
        <v>0</v>
      </c>
      <c r="G148" s="49"/>
      <c r="H148" s="49"/>
      <c r="I148" s="49"/>
      <c r="J148" s="49"/>
      <c r="K148" s="49"/>
      <c r="L148" s="49"/>
      <c r="M148" s="49"/>
      <c r="N148" s="49"/>
      <c r="O148" s="49"/>
      <c r="Q148" s="41"/>
      <c r="R148" s="42"/>
      <c r="S148" s="41"/>
      <c r="T148" s="41"/>
    </row>
    <row r="149" spans="1:20" s="1" customFormat="1" ht="38.25" outlineLevel="2" x14ac:dyDescent="0.25">
      <c r="A149" s="34" t="s">
        <v>234</v>
      </c>
      <c r="B149" s="35" t="s">
        <v>235</v>
      </c>
      <c r="C149" s="36" t="s">
        <v>11</v>
      </c>
      <c r="D149" s="37"/>
      <c r="E149" s="38"/>
      <c r="F149" s="39">
        <f>D149*E149</f>
        <v>0</v>
      </c>
      <c r="G149" s="49"/>
      <c r="H149" s="49"/>
      <c r="I149" s="49"/>
      <c r="J149" s="49"/>
      <c r="K149" s="49"/>
      <c r="L149" s="49"/>
      <c r="M149" s="49"/>
      <c r="N149" s="49"/>
      <c r="O149" s="49"/>
      <c r="Q149" s="41"/>
      <c r="R149" s="42"/>
      <c r="S149" s="41"/>
      <c r="T149" s="41"/>
    </row>
    <row r="150" spans="1:20" s="1" customFormat="1" ht="25.5" outlineLevel="2" x14ac:dyDescent="0.25">
      <c r="A150" s="34" t="s">
        <v>236</v>
      </c>
      <c r="B150" s="35" t="s">
        <v>237</v>
      </c>
      <c r="C150" s="36" t="s">
        <v>14</v>
      </c>
      <c r="D150" s="37"/>
      <c r="E150" s="38"/>
      <c r="F150" s="39">
        <f t="shared" ref="F150:F158" si="6">D150*E150</f>
        <v>0</v>
      </c>
      <c r="G150" s="49"/>
      <c r="H150" s="49"/>
      <c r="I150" s="49"/>
      <c r="J150" s="49"/>
      <c r="K150" s="49"/>
      <c r="L150" s="49"/>
      <c r="M150" s="49"/>
      <c r="N150" s="49"/>
      <c r="O150" s="49"/>
      <c r="Q150" s="41"/>
      <c r="R150" s="42"/>
      <c r="S150" s="41"/>
      <c r="T150" s="41"/>
    </row>
    <row r="151" spans="1:20" s="1" customFormat="1" ht="25.5" outlineLevel="2" x14ac:dyDescent="0.25">
      <c r="A151" s="34" t="s">
        <v>238</v>
      </c>
      <c r="B151" s="35" t="s">
        <v>239</v>
      </c>
      <c r="C151" s="36" t="s">
        <v>11</v>
      </c>
      <c r="D151" s="37"/>
      <c r="E151" s="38"/>
      <c r="F151" s="39">
        <f t="shared" si="6"/>
        <v>0</v>
      </c>
      <c r="G151" s="49"/>
      <c r="H151" s="49"/>
      <c r="I151" s="49"/>
      <c r="J151" s="49"/>
      <c r="K151" s="49"/>
      <c r="L151" s="49"/>
      <c r="M151" s="49"/>
      <c r="N151" s="49"/>
      <c r="O151" s="49"/>
      <c r="Q151" s="41"/>
      <c r="R151" s="42"/>
      <c r="S151" s="41"/>
      <c r="T151" s="41"/>
    </row>
    <row r="152" spans="1:20" s="1" customFormat="1" outlineLevel="2" x14ac:dyDescent="0.25">
      <c r="A152" s="34" t="s">
        <v>240</v>
      </c>
      <c r="B152" s="35" t="s">
        <v>241</v>
      </c>
      <c r="C152" s="36" t="s">
        <v>11</v>
      </c>
      <c r="D152" s="37"/>
      <c r="E152" s="38"/>
      <c r="F152" s="39">
        <f t="shared" si="6"/>
        <v>0</v>
      </c>
      <c r="G152" s="49"/>
      <c r="H152" s="49"/>
      <c r="I152" s="49"/>
      <c r="J152" s="49"/>
      <c r="K152" s="49"/>
      <c r="L152" s="49"/>
      <c r="M152" s="49"/>
      <c r="N152" s="49"/>
      <c r="O152" s="49"/>
      <c r="Q152" s="41"/>
      <c r="R152" s="42"/>
      <c r="S152" s="41"/>
      <c r="T152" s="41"/>
    </row>
    <row r="153" spans="1:20" s="1" customFormat="1" ht="25.5" outlineLevel="2" x14ac:dyDescent="0.25">
      <c r="A153" s="34" t="s">
        <v>242</v>
      </c>
      <c r="B153" s="35" t="s">
        <v>243</v>
      </c>
      <c r="C153" s="36" t="s">
        <v>14</v>
      </c>
      <c r="D153" s="37"/>
      <c r="E153" s="38"/>
      <c r="F153" s="39">
        <f t="shared" si="6"/>
        <v>0</v>
      </c>
      <c r="G153" s="49"/>
      <c r="H153" s="49"/>
      <c r="I153" s="49"/>
      <c r="J153" s="49"/>
      <c r="K153" s="49"/>
      <c r="L153" s="49"/>
      <c r="M153" s="49"/>
      <c r="N153" s="49"/>
      <c r="O153" s="49"/>
      <c r="Q153" s="41"/>
      <c r="R153" s="42"/>
      <c r="S153" s="41"/>
      <c r="T153" s="41"/>
    </row>
    <row r="154" spans="1:20" s="1" customFormat="1" outlineLevel="2" x14ac:dyDescent="0.25">
      <c r="A154" s="34" t="s">
        <v>244</v>
      </c>
      <c r="B154" s="35" t="s">
        <v>245</v>
      </c>
      <c r="C154" s="36" t="s">
        <v>14</v>
      </c>
      <c r="D154" s="37"/>
      <c r="E154" s="38"/>
      <c r="F154" s="39">
        <f t="shared" si="6"/>
        <v>0</v>
      </c>
      <c r="G154" s="49"/>
      <c r="H154" s="49"/>
      <c r="I154" s="49"/>
      <c r="J154" s="49"/>
      <c r="K154" s="49"/>
      <c r="L154" s="49"/>
      <c r="M154" s="49"/>
      <c r="N154" s="49"/>
      <c r="O154" s="49"/>
      <c r="Q154" s="41"/>
      <c r="R154" s="42"/>
      <c r="S154" s="41"/>
      <c r="T154" s="41"/>
    </row>
    <row r="155" spans="1:20" s="1" customFormat="1" ht="25.5" outlineLevel="2" x14ac:dyDescent="0.25">
      <c r="A155" s="34" t="s">
        <v>246</v>
      </c>
      <c r="B155" s="35" t="s">
        <v>247</v>
      </c>
      <c r="C155" s="36" t="s">
        <v>14</v>
      </c>
      <c r="D155" s="37"/>
      <c r="E155" s="38"/>
      <c r="F155" s="39">
        <f t="shared" si="6"/>
        <v>0</v>
      </c>
      <c r="G155" s="49"/>
      <c r="H155" s="49"/>
      <c r="I155" s="49"/>
      <c r="J155" s="49"/>
      <c r="K155" s="49"/>
      <c r="L155" s="49"/>
      <c r="M155" s="49"/>
      <c r="N155" s="49"/>
      <c r="O155" s="49"/>
      <c r="Q155" s="41"/>
      <c r="R155" s="42"/>
      <c r="S155" s="41"/>
      <c r="T155" s="41"/>
    </row>
    <row r="156" spans="1:20" s="1" customFormat="1" ht="25.5" outlineLevel="2" x14ac:dyDescent="0.25">
      <c r="A156" s="34" t="s">
        <v>248</v>
      </c>
      <c r="B156" s="35" t="s">
        <v>249</v>
      </c>
      <c r="C156" s="36" t="s">
        <v>14</v>
      </c>
      <c r="D156" s="37"/>
      <c r="E156" s="38"/>
      <c r="F156" s="39">
        <f t="shared" si="6"/>
        <v>0</v>
      </c>
      <c r="G156" s="49"/>
      <c r="H156" s="49"/>
      <c r="I156" s="49"/>
      <c r="J156" s="49"/>
      <c r="K156" s="49"/>
      <c r="L156" s="49"/>
      <c r="M156" s="49"/>
      <c r="N156" s="49"/>
      <c r="O156" s="49"/>
      <c r="Q156" s="41"/>
      <c r="R156" s="42"/>
      <c r="S156" s="41"/>
      <c r="T156" s="41"/>
    </row>
    <row r="157" spans="1:20" s="1" customFormat="1" outlineLevel="2" x14ac:dyDescent="0.25">
      <c r="A157" s="34" t="s">
        <v>250</v>
      </c>
      <c r="B157" s="35" t="s">
        <v>251</v>
      </c>
      <c r="C157" s="36" t="s">
        <v>11</v>
      </c>
      <c r="D157" s="37"/>
      <c r="E157" s="38"/>
      <c r="F157" s="39">
        <f t="shared" si="6"/>
        <v>0</v>
      </c>
      <c r="G157" s="49"/>
      <c r="H157" s="49"/>
      <c r="I157" s="49"/>
      <c r="J157" s="49"/>
      <c r="K157" s="49"/>
      <c r="L157" s="49"/>
      <c r="M157" s="49"/>
      <c r="N157" s="49"/>
      <c r="O157" s="49"/>
      <c r="Q157" s="41"/>
      <c r="R157" s="42"/>
      <c r="S157" s="41"/>
      <c r="T157" s="41"/>
    </row>
    <row r="158" spans="1:20" s="1" customFormat="1" outlineLevel="2" x14ac:dyDescent="0.25">
      <c r="A158" s="34" t="s">
        <v>252</v>
      </c>
      <c r="B158" s="35" t="s">
        <v>253</v>
      </c>
      <c r="C158" s="36" t="s">
        <v>14</v>
      </c>
      <c r="D158" s="37"/>
      <c r="E158" s="38"/>
      <c r="F158" s="39">
        <f t="shared" si="6"/>
        <v>0</v>
      </c>
      <c r="G158" s="49"/>
      <c r="H158" s="49"/>
      <c r="I158" s="49"/>
      <c r="J158" s="49"/>
      <c r="K158" s="49"/>
      <c r="L158" s="49"/>
      <c r="M158" s="49"/>
      <c r="N158" s="49"/>
      <c r="O158" s="49"/>
      <c r="Q158" s="41"/>
      <c r="R158" s="42"/>
      <c r="S158" s="41"/>
      <c r="T158" s="41"/>
    </row>
    <row r="159" spans="1:20" s="1" customFormat="1" outlineLevel="1" x14ac:dyDescent="0.25">
      <c r="A159" s="57"/>
      <c r="B159" s="4"/>
      <c r="C159" s="5"/>
      <c r="D159" s="46"/>
      <c r="E159" s="58" t="str">
        <f>"TOTAL CAPÍTULO "&amp;$A$142</f>
        <v>TOTAL CAPÍTULO 8</v>
      </c>
      <c r="F159" s="48">
        <f>SUM(F144:F158)</f>
        <v>0</v>
      </c>
      <c r="G159" s="49"/>
      <c r="H159" s="49"/>
      <c r="I159" s="49"/>
      <c r="J159" s="49"/>
      <c r="K159" s="49"/>
      <c r="L159" s="49"/>
      <c r="M159" s="49"/>
      <c r="N159" s="49"/>
      <c r="O159" s="49"/>
      <c r="Q159" s="41"/>
      <c r="R159" s="42"/>
      <c r="S159" s="41"/>
      <c r="T159" s="41"/>
    </row>
    <row r="160" spans="1:20" s="1" customFormat="1" outlineLevel="1" x14ac:dyDescent="0.25">
      <c r="A160" s="57"/>
      <c r="B160" s="4"/>
      <c r="C160" s="5"/>
      <c r="D160" s="46"/>
      <c r="E160" s="61"/>
      <c r="F160" s="54"/>
      <c r="G160" s="49"/>
      <c r="H160" s="49"/>
      <c r="I160" s="49"/>
      <c r="J160" s="49"/>
      <c r="K160" s="49"/>
      <c r="L160" s="49"/>
      <c r="M160" s="49"/>
      <c r="N160" s="49"/>
      <c r="O160" s="49"/>
      <c r="Q160" s="41"/>
      <c r="R160" s="42"/>
      <c r="S160" s="41"/>
      <c r="T160" s="41"/>
    </row>
    <row r="161" spans="1:20" s="1" customFormat="1" x14ac:dyDescent="0.25">
      <c r="A161" s="22">
        <f>A142+1</f>
        <v>9</v>
      </c>
      <c r="B161" s="23" t="s">
        <v>254</v>
      </c>
      <c r="C161" s="24"/>
      <c r="D161" s="25"/>
      <c r="E161" s="24"/>
      <c r="F161" s="26"/>
      <c r="G161" s="49"/>
      <c r="H161" s="49"/>
      <c r="I161" s="49"/>
      <c r="J161" s="49"/>
      <c r="K161" s="49"/>
      <c r="L161" s="49"/>
      <c r="M161" s="49"/>
      <c r="N161" s="49"/>
      <c r="O161" s="49"/>
      <c r="Q161" s="41"/>
      <c r="R161" s="42"/>
      <c r="S161" s="41"/>
      <c r="T161" s="41"/>
    </row>
    <row r="162" spans="1:20" s="1" customFormat="1" outlineLevel="1" x14ac:dyDescent="0.25">
      <c r="A162" s="29">
        <v>9.1</v>
      </c>
      <c r="B162" s="55" t="s">
        <v>254</v>
      </c>
      <c r="C162" s="31"/>
      <c r="D162" s="32"/>
      <c r="E162" s="33"/>
      <c r="F162" s="33"/>
      <c r="G162" s="49"/>
      <c r="H162" s="49"/>
      <c r="I162" s="49"/>
      <c r="J162" s="49"/>
      <c r="K162" s="49"/>
      <c r="L162" s="49"/>
      <c r="M162" s="49"/>
      <c r="N162" s="49"/>
      <c r="O162" s="49"/>
      <c r="Q162" s="41"/>
      <c r="R162" s="42"/>
      <c r="S162" s="41"/>
      <c r="T162" s="41"/>
    </row>
    <row r="163" spans="1:20" s="1" customFormat="1" ht="38.25" outlineLevel="2" x14ac:dyDescent="0.25">
      <c r="A163" s="34" t="s">
        <v>255</v>
      </c>
      <c r="B163" s="35" t="s">
        <v>256</v>
      </c>
      <c r="C163" s="36" t="s">
        <v>11</v>
      </c>
      <c r="D163" s="37"/>
      <c r="E163" s="38"/>
      <c r="F163" s="39">
        <f>D163*E163</f>
        <v>0</v>
      </c>
      <c r="G163" s="49"/>
      <c r="H163" s="49"/>
      <c r="I163" s="49"/>
      <c r="J163" s="49"/>
      <c r="K163" s="49"/>
      <c r="L163" s="49"/>
      <c r="M163" s="49"/>
      <c r="N163" s="49"/>
      <c r="O163" s="49"/>
      <c r="Q163" s="41"/>
      <c r="R163" s="42"/>
      <c r="S163" s="41"/>
      <c r="T163" s="41"/>
    </row>
    <row r="164" spans="1:20" s="1" customFormat="1" ht="25.5" outlineLevel="2" x14ac:dyDescent="0.25">
      <c r="A164" s="34" t="s">
        <v>257</v>
      </c>
      <c r="B164" s="35" t="s">
        <v>258</v>
      </c>
      <c r="C164" s="36" t="s">
        <v>11</v>
      </c>
      <c r="D164" s="37"/>
      <c r="E164" s="38"/>
      <c r="F164" s="39">
        <f>D164*E164</f>
        <v>0</v>
      </c>
      <c r="G164" s="49"/>
      <c r="H164" s="49"/>
      <c r="I164" s="49"/>
      <c r="J164" s="49"/>
      <c r="K164" s="49"/>
      <c r="L164" s="49"/>
      <c r="M164" s="49"/>
      <c r="N164" s="49"/>
      <c r="O164" s="49"/>
      <c r="Q164" s="41"/>
      <c r="R164" s="42"/>
      <c r="S164" s="41"/>
      <c r="T164" s="41"/>
    </row>
    <row r="165" spans="1:20" s="1" customFormat="1" ht="25.5" outlineLevel="2" x14ac:dyDescent="0.25">
      <c r="A165" s="34" t="s">
        <v>259</v>
      </c>
      <c r="B165" s="35" t="s">
        <v>260</v>
      </c>
      <c r="C165" s="36" t="s">
        <v>11</v>
      </c>
      <c r="D165" s="37"/>
      <c r="E165" s="38"/>
      <c r="F165" s="39">
        <f>D165*E165</f>
        <v>0</v>
      </c>
      <c r="G165" s="49"/>
      <c r="H165" s="49"/>
      <c r="I165" s="49"/>
      <c r="J165" s="49"/>
      <c r="K165" s="49"/>
      <c r="L165" s="49"/>
      <c r="M165" s="49"/>
      <c r="N165" s="49"/>
      <c r="O165" s="49"/>
      <c r="Q165" s="41"/>
      <c r="R165" s="42"/>
      <c r="S165" s="41"/>
      <c r="T165" s="41"/>
    </row>
    <row r="166" spans="1:20" s="1" customFormat="1" ht="25.5" outlineLevel="2" x14ac:dyDescent="0.25">
      <c r="A166" s="34" t="s">
        <v>261</v>
      </c>
      <c r="B166" s="35" t="s">
        <v>262</v>
      </c>
      <c r="C166" s="36" t="s">
        <v>11</v>
      </c>
      <c r="D166" s="37"/>
      <c r="E166" s="38"/>
      <c r="F166" s="39">
        <f>D166*E166</f>
        <v>0</v>
      </c>
      <c r="G166" s="49"/>
      <c r="H166" s="49"/>
      <c r="I166" s="49"/>
      <c r="J166" s="49"/>
      <c r="K166" s="49"/>
      <c r="L166" s="49"/>
      <c r="M166" s="49"/>
      <c r="N166" s="49"/>
      <c r="O166" s="49"/>
      <c r="Q166" s="41"/>
      <c r="R166" s="42"/>
      <c r="S166" s="41"/>
      <c r="T166" s="41"/>
    </row>
    <row r="167" spans="1:20" s="1" customFormat="1" outlineLevel="1" x14ac:dyDescent="0.25">
      <c r="A167" s="57"/>
      <c r="B167" s="4"/>
      <c r="C167" s="5"/>
      <c r="D167" s="46"/>
      <c r="E167" s="58" t="str">
        <f>"TOTAL CAPÍTULO "&amp;$A$161</f>
        <v>TOTAL CAPÍTULO 9</v>
      </c>
      <c r="F167" s="48">
        <f>SUM(F163:F166)</f>
        <v>0</v>
      </c>
      <c r="G167" s="49"/>
      <c r="H167" s="49"/>
      <c r="I167" s="49"/>
      <c r="J167" s="49"/>
      <c r="K167" s="49"/>
      <c r="L167" s="49"/>
      <c r="M167" s="49"/>
      <c r="N167" s="49"/>
      <c r="O167" s="49"/>
      <c r="Q167" s="41"/>
      <c r="R167" s="42"/>
      <c r="S167" s="41"/>
      <c r="T167" s="41"/>
    </row>
    <row r="168" spans="1:20" s="1" customFormat="1" outlineLevel="1" x14ac:dyDescent="0.25">
      <c r="A168" s="59"/>
      <c r="B168" s="51"/>
      <c r="C168" s="60"/>
      <c r="D168" s="53"/>
      <c r="E168" s="61"/>
      <c r="F168" s="54"/>
      <c r="G168" s="49"/>
      <c r="H168" s="49"/>
      <c r="I168" s="49"/>
      <c r="J168" s="49"/>
      <c r="K168" s="49"/>
      <c r="L168" s="49"/>
      <c r="M168" s="49"/>
      <c r="N168" s="49"/>
      <c r="O168" s="49"/>
      <c r="Q168" s="41"/>
      <c r="R168" s="42"/>
      <c r="S168" s="41"/>
      <c r="T168" s="41"/>
    </row>
    <row r="169" spans="1:20" s="1" customFormat="1" x14ac:dyDescent="0.25">
      <c r="A169" s="22">
        <f>A161+1</f>
        <v>10</v>
      </c>
      <c r="B169" s="23" t="s">
        <v>263</v>
      </c>
      <c r="C169" s="24"/>
      <c r="D169" s="25"/>
      <c r="E169" s="24"/>
      <c r="F169" s="26"/>
      <c r="G169" s="27"/>
      <c r="H169" s="27"/>
      <c r="I169" s="27"/>
      <c r="J169" s="27"/>
      <c r="K169" s="27"/>
      <c r="L169" s="27"/>
      <c r="M169" s="27"/>
      <c r="N169" s="27"/>
      <c r="O169" s="27"/>
      <c r="Q169" s="41"/>
      <c r="R169" s="42"/>
      <c r="S169" s="41"/>
      <c r="T169" s="41"/>
    </row>
    <row r="170" spans="1:20" s="1" customFormat="1" outlineLevel="1" x14ac:dyDescent="0.25">
      <c r="A170" s="29">
        <v>10.1</v>
      </c>
      <c r="B170" s="55" t="s">
        <v>264</v>
      </c>
      <c r="C170" s="31"/>
      <c r="D170" s="32"/>
      <c r="E170" s="33"/>
      <c r="F170" s="33"/>
      <c r="G170" s="27"/>
      <c r="H170" s="27"/>
      <c r="I170" s="27"/>
      <c r="J170" s="27"/>
      <c r="K170" s="27"/>
      <c r="L170" s="27"/>
      <c r="M170" s="27"/>
      <c r="N170" s="27"/>
      <c r="O170" s="27"/>
      <c r="Q170" s="41"/>
      <c r="R170" s="42"/>
      <c r="S170" s="41"/>
      <c r="T170" s="41"/>
    </row>
    <row r="171" spans="1:20" s="1" customFormat="1" ht="25.5" outlineLevel="2" x14ac:dyDescent="0.25">
      <c r="A171" s="34" t="s">
        <v>265</v>
      </c>
      <c r="B171" s="35" t="s">
        <v>266</v>
      </c>
      <c r="C171" s="36" t="s">
        <v>11</v>
      </c>
      <c r="D171" s="37"/>
      <c r="E171" s="38"/>
      <c r="F171" s="39">
        <f t="shared" ref="F171:F176" si="7">D171*E171</f>
        <v>0</v>
      </c>
      <c r="G171" s="40"/>
      <c r="H171" s="40"/>
      <c r="I171" s="40"/>
      <c r="J171" s="40"/>
      <c r="K171" s="40"/>
      <c r="L171" s="40"/>
      <c r="M171" s="40"/>
      <c r="N171" s="40"/>
      <c r="O171" s="40"/>
      <c r="Q171" s="41"/>
      <c r="R171" s="42"/>
      <c r="S171" s="41"/>
      <c r="T171" s="41"/>
    </row>
    <row r="172" spans="1:20" s="1" customFormat="1" ht="25.5" outlineLevel="2" x14ac:dyDescent="0.25">
      <c r="A172" s="34" t="s">
        <v>267</v>
      </c>
      <c r="B172" s="35" t="s">
        <v>268</v>
      </c>
      <c r="C172" s="36" t="s">
        <v>14</v>
      </c>
      <c r="D172" s="37"/>
      <c r="E172" s="38"/>
      <c r="F172" s="39">
        <f t="shared" si="7"/>
        <v>0</v>
      </c>
      <c r="G172" s="40"/>
      <c r="H172" s="40"/>
      <c r="I172" s="40"/>
      <c r="J172" s="40"/>
      <c r="K172" s="40"/>
      <c r="L172" s="40"/>
      <c r="M172" s="40"/>
      <c r="N172" s="40"/>
      <c r="O172" s="40"/>
      <c r="Q172" s="41"/>
      <c r="R172" s="42"/>
      <c r="S172" s="41"/>
      <c r="T172" s="41"/>
    </row>
    <row r="173" spans="1:20" s="1" customFormat="1" ht="51" outlineLevel="2" x14ac:dyDescent="0.25">
      <c r="A173" s="34" t="s">
        <v>269</v>
      </c>
      <c r="B173" s="35" t="s">
        <v>270</v>
      </c>
      <c r="C173" s="36" t="s">
        <v>11</v>
      </c>
      <c r="D173" s="37"/>
      <c r="E173" s="38"/>
      <c r="F173" s="39">
        <f t="shared" si="7"/>
        <v>0</v>
      </c>
      <c r="G173" s="40"/>
      <c r="H173" s="40"/>
      <c r="I173" s="40"/>
      <c r="J173" s="40"/>
      <c r="K173" s="40"/>
      <c r="L173" s="40"/>
      <c r="M173" s="40"/>
      <c r="N173" s="40"/>
      <c r="O173" s="40"/>
      <c r="Q173" s="41"/>
      <c r="R173" s="42"/>
      <c r="S173" s="41"/>
      <c r="T173" s="41"/>
    </row>
    <row r="174" spans="1:20" s="1" customFormat="1" ht="38.25" outlineLevel="2" x14ac:dyDescent="0.25">
      <c r="A174" s="34" t="s">
        <v>271</v>
      </c>
      <c r="B174" s="35" t="s">
        <v>272</v>
      </c>
      <c r="C174" s="36" t="s">
        <v>52</v>
      </c>
      <c r="D174" s="37"/>
      <c r="E174" s="38"/>
      <c r="F174" s="39">
        <f t="shared" si="7"/>
        <v>0</v>
      </c>
      <c r="G174" s="40"/>
      <c r="H174" s="40"/>
      <c r="I174" s="40"/>
      <c r="J174" s="40"/>
      <c r="K174" s="40"/>
      <c r="L174" s="40"/>
      <c r="M174" s="40"/>
      <c r="N174" s="40"/>
      <c r="O174" s="40"/>
      <c r="Q174" s="41"/>
      <c r="R174" s="42"/>
      <c r="S174" s="41"/>
      <c r="T174" s="41"/>
    </row>
    <row r="175" spans="1:20" s="1" customFormat="1" ht="25.5" outlineLevel="2" x14ac:dyDescent="0.25">
      <c r="A175" s="34" t="s">
        <v>273</v>
      </c>
      <c r="B175" s="35" t="s">
        <v>274</v>
      </c>
      <c r="C175" s="36" t="s">
        <v>34</v>
      </c>
      <c r="D175" s="37"/>
      <c r="E175" s="38"/>
      <c r="F175" s="39">
        <f t="shared" si="7"/>
        <v>0</v>
      </c>
      <c r="G175" s="40"/>
      <c r="H175" s="40"/>
      <c r="I175" s="40"/>
      <c r="J175" s="40"/>
      <c r="K175" s="40"/>
      <c r="L175" s="40"/>
      <c r="M175" s="40"/>
      <c r="N175" s="40"/>
      <c r="O175" s="40"/>
      <c r="Q175" s="41"/>
      <c r="R175" s="42"/>
      <c r="S175" s="41"/>
      <c r="T175" s="41"/>
    </row>
    <row r="176" spans="1:20" s="1" customFormat="1" ht="51" outlineLevel="2" x14ac:dyDescent="0.25">
      <c r="A176" s="34" t="s">
        <v>275</v>
      </c>
      <c r="B176" s="35" t="s">
        <v>180</v>
      </c>
      <c r="C176" s="36" t="s">
        <v>52</v>
      </c>
      <c r="D176" s="37"/>
      <c r="E176" s="39"/>
      <c r="F176" s="39">
        <f t="shared" si="7"/>
        <v>0</v>
      </c>
      <c r="G176" s="40"/>
      <c r="H176" s="40"/>
      <c r="I176" s="40"/>
      <c r="J176" s="40"/>
      <c r="K176" s="40"/>
      <c r="L176" s="40"/>
      <c r="M176" s="40"/>
      <c r="N176" s="40"/>
      <c r="O176" s="40"/>
      <c r="Q176" s="41"/>
      <c r="R176" s="42"/>
      <c r="S176" s="41"/>
      <c r="T176" s="41"/>
    </row>
    <row r="177" spans="1:20" outlineLevel="1" x14ac:dyDescent="0.25">
      <c r="A177" s="45"/>
      <c r="B177" s="4"/>
      <c r="C177" s="18"/>
      <c r="D177" s="46"/>
      <c r="E177" s="47" t="str">
        <f>"TOTAL CAPÍTULO "&amp;$A$169</f>
        <v>TOTAL CAPÍTULO 10</v>
      </c>
      <c r="F177" s="48">
        <f>SUM(F171:F176)</f>
        <v>0</v>
      </c>
      <c r="G177" s="49"/>
      <c r="H177" s="49"/>
      <c r="I177" s="49"/>
      <c r="J177" s="49"/>
      <c r="K177" s="49"/>
      <c r="L177" s="49"/>
      <c r="M177" s="49"/>
      <c r="N177" s="49"/>
      <c r="O177" s="49"/>
      <c r="Q177" s="3"/>
      <c r="S177" s="3"/>
    </row>
    <row r="178" spans="1:20" outlineLevel="1" x14ac:dyDescent="0.25">
      <c r="A178" s="50"/>
      <c r="B178" s="51"/>
      <c r="C178" s="52"/>
      <c r="D178" s="53"/>
      <c r="E178" s="64"/>
      <c r="F178" s="54"/>
      <c r="G178" s="49"/>
      <c r="H178" s="49"/>
      <c r="I178" s="49"/>
      <c r="J178" s="49"/>
      <c r="K178" s="49"/>
      <c r="L178" s="49"/>
      <c r="M178" s="49"/>
      <c r="N178" s="49"/>
      <c r="O178" s="49"/>
      <c r="Q178" s="3"/>
      <c r="S178" s="3"/>
    </row>
    <row r="179" spans="1:20" x14ac:dyDescent="0.25">
      <c r="A179" s="22">
        <f>A169+1</f>
        <v>11</v>
      </c>
      <c r="B179" s="201" t="s">
        <v>276</v>
      </c>
      <c r="C179" s="201"/>
      <c r="D179" s="201"/>
      <c r="E179" s="201"/>
      <c r="F179" s="202"/>
      <c r="G179" s="27"/>
      <c r="H179" s="28"/>
      <c r="I179" s="28"/>
      <c r="J179" s="28"/>
      <c r="K179" s="28"/>
      <c r="L179" s="28"/>
      <c r="M179" s="28"/>
      <c r="N179" s="28"/>
      <c r="O179" s="28"/>
      <c r="Q179" s="3"/>
      <c r="S179" s="3"/>
    </row>
    <row r="180" spans="1:20" outlineLevel="1" x14ac:dyDescent="0.25">
      <c r="A180" s="29">
        <v>11.1</v>
      </c>
      <c r="B180" s="55" t="s">
        <v>277</v>
      </c>
      <c r="C180" s="31"/>
      <c r="D180" s="32"/>
      <c r="E180" s="33"/>
      <c r="F180" s="33"/>
      <c r="G180" s="27"/>
      <c r="H180" s="28"/>
      <c r="I180" s="28"/>
      <c r="J180" s="28"/>
      <c r="K180" s="28"/>
      <c r="L180" s="28"/>
      <c r="M180" s="28"/>
      <c r="N180" s="28"/>
      <c r="O180" s="28"/>
      <c r="Q180" s="3"/>
      <c r="S180" s="3"/>
    </row>
    <row r="181" spans="1:20" s="1" customFormat="1" outlineLevel="2" x14ac:dyDescent="0.25">
      <c r="A181" s="29" t="s">
        <v>278</v>
      </c>
      <c r="B181" s="55" t="s">
        <v>279</v>
      </c>
      <c r="C181" s="31"/>
      <c r="D181" s="32"/>
      <c r="E181" s="33"/>
      <c r="F181" s="33"/>
      <c r="G181" s="40"/>
      <c r="H181" s="40"/>
      <c r="I181" s="40"/>
      <c r="J181" s="40"/>
      <c r="K181" s="40"/>
      <c r="L181" s="40"/>
      <c r="M181" s="40"/>
      <c r="N181" s="40"/>
      <c r="O181" s="40"/>
      <c r="Q181" s="41"/>
      <c r="R181" s="42"/>
      <c r="S181" s="41"/>
      <c r="T181" s="41"/>
    </row>
    <row r="182" spans="1:20" s="1" customFormat="1" ht="102" outlineLevel="3" x14ac:dyDescent="0.25">
      <c r="A182" s="34" t="s">
        <v>280</v>
      </c>
      <c r="B182" s="35" t="s">
        <v>281</v>
      </c>
      <c r="C182" s="67" t="s">
        <v>17</v>
      </c>
      <c r="D182" s="37"/>
      <c r="E182" s="39"/>
      <c r="F182" s="39">
        <f t="shared" ref="F182:F183" si="8">D182*E182</f>
        <v>0</v>
      </c>
      <c r="G182" s="40"/>
      <c r="H182" s="40"/>
      <c r="I182" s="40">
        <f>E182/1.5/2.65</f>
        <v>0</v>
      </c>
      <c r="J182" s="40"/>
      <c r="K182" s="40"/>
      <c r="L182" s="40"/>
      <c r="M182" s="40"/>
      <c r="N182" s="40"/>
      <c r="O182" s="40"/>
      <c r="Q182" s="41"/>
      <c r="R182" s="42"/>
      <c r="S182" s="41"/>
      <c r="T182" s="41"/>
    </row>
    <row r="183" spans="1:20" s="1" customFormat="1" ht="102" outlineLevel="3" x14ac:dyDescent="0.25">
      <c r="A183" s="34" t="s">
        <v>282</v>
      </c>
      <c r="B183" s="35" t="s">
        <v>283</v>
      </c>
      <c r="C183" s="67" t="s">
        <v>17</v>
      </c>
      <c r="D183" s="37"/>
      <c r="E183" s="39"/>
      <c r="F183" s="39">
        <f t="shared" si="8"/>
        <v>0</v>
      </c>
      <c r="G183" s="40"/>
      <c r="H183" s="40"/>
      <c r="I183" s="40"/>
      <c r="J183" s="40"/>
      <c r="K183" s="40"/>
      <c r="L183" s="40"/>
      <c r="M183" s="40"/>
      <c r="N183" s="40"/>
      <c r="O183" s="40"/>
      <c r="Q183" s="41"/>
      <c r="R183" s="42"/>
      <c r="S183" s="41"/>
      <c r="T183" s="41"/>
    </row>
    <row r="184" spans="1:20" s="1" customFormat="1" outlineLevel="2" x14ac:dyDescent="0.25">
      <c r="A184" s="29" t="s">
        <v>284</v>
      </c>
      <c r="B184" s="55" t="s">
        <v>285</v>
      </c>
      <c r="C184" s="44"/>
      <c r="D184" s="32"/>
      <c r="E184" s="33"/>
      <c r="F184" s="33"/>
      <c r="G184" s="40"/>
      <c r="H184" s="40"/>
      <c r="I184" s="40"/>
      <c r="J184" s="40"/>
      <c r="K184" s="40"/>
      <c r="L184" s="40"/>
      <c r="M184" s="40"/>
      <c r="N184" s="40"/>
      <c r="O184" s="40"/>
      <c r="Q184" s="41"/>
      <c r="R184" s="42"/>
      <c r="S184" s="41"/>
      <c r="T184" s="41"/>
    </row>
    <row r="185" spans="1:20" s="1" customFormat="1" ht="102" outlineLevel="3" x14ac:dyDescent="0.25">
      <c r="A185" s="34" t="s">
        <v>286</v>
      </c>
      <c r="B185" s="68" t="s">
        <v>287</v>
      </c>
      <c r="C185" s="67" t="s">
        <v>17</v>
      </c>
      <c r="D185" s="37"/>
      <c r="E185" s="39"/>
      <c r="F185" s="39">
        <f t="shared" ref="F185:F206" si="9">D185*E185</f>
        <v>0</v>
      </c>
      <c r="G185" s="40"/>
      <c r="H185" s="40">
        <f>E185/1.32/7.16</f>
        <v>0</v>
      </c>
      <c r="I185" s="40"/>
      <c r="J185" s="40"/>
      <c r="K185" s="40"/>
      <c r="L185" s="40"/>
      <c r="M185" s="40"/>
      <c r="N185" s="40"/>
      <c r="O185" s="40"/>
      <c r="Q185" s="41"/>
      <c r="R185" s="42"/>
      <c r="S185" s="41"/>
      <c r="T185" s="41"/>
    </row>
    <row r="186" spans="1:20" s="1" customFormat="1" ht="102" outlineLevel="3" x14ac:dyDescent="0.25">
      <c r="A186" s="34" t="s">
        <v>288</v>
      </c>
      <c r="B186" s="68" t="s">
        <v>289</v>
      </c>
      <c r="C186" s="67" t="s">
        <v>17</v>
      </c>
      <c r="D186" s="37"/>
      <c r="E186" s="39"/>
      <c r="F186" s="39">
        <f t="shared" si="9"/>
        <v>0</v>
      </c>
      <c r="G186" s="40"/>
      <c r="H186" s="40"/>
      <c r="I186" s="40"/>
      <c r="J186" s="40"/>
      <c r="K186" s="40"/>
      <c r="L186" s="40"/>
      <c r="M186" s="40"/>
      <c r="N186" s="40"/>
      <c r="O186" s="40"/>
      <c r="Q186" s="41"/>
      <c r="R186" s="42"/>
      <c r="S186" s="41"/>
      <c r="T186" s="41"/>
    </row>
    <row r="187" spans="1:20" s="1" customFormat="1" ht="102" outlineLevel="3" x14ac:dyDescent="0.25">
      <c r="A187" s="34" t="s">
        <v>290</v>
      </c>
      <c r="B187" s="68" t="s">
        <v>291</v>
      </c>
      <c r="C187" s="67" t="s">
        <v>17</v>
      </c>
      <c r="D187" s="37"/>
      <c r="E187" s="39"/>
      <c r="F187" s="39">
        <f t="shared" si="9"/>
        <v>0</v>
      </c>
      <c r="G187" s="40"/>
      <c r="H187" s="40"/>
      <c r="I187" s="40"/>
      <c r="J187" s="40"/>
      <c r="K187" s="40"/>
      <c r="L187" s="40"/>
      <c r="M187" s="40"/>
      <c r="N187" s="40"/>
      <c r="O187" s="40"/>
      <c r="Q187" s="41"/>
      <c r="R187" s="42"/>
      <c r="S187" s="41"/>
      <c r="T187" s="41"/>
    </row>
    <row r="188" spans="1:20" s="1" customFormat="1" ht="102" outlineLevel="3" x14ac:dyDescent="0.25">
      <c r="A188" s="34" t="s">
        <v>292</v>
      </c>
      <c r="B188" s="68" t="s">
        <v>293</v>
      </c>
      <c r="C188" s="67" t="s">
        <v>17</v>
      </c>
      <c r="D188" s="37"/>
      <c r="E188" s="39"/>
      <c r="F188" s="39">
        <f t="shared" si="9"/>
        <v>0</v>
      </c>
      <c r="G188" s="40"/>
      <c r="H188" s="40"/>
      <c r="I188" s="40"/>
      <c r="J188" s="40"/>
      <c r="K188" s="40"/>
      <c r="L188" s="40"/>
      <c r="M188" s="40"/>
      <c r="N188" s="40"/>
      <c r="O188" s="40"/>
      <c r="Q188" s="41"/>
      <c r="R188" s="42"/>
      <c r="S188" s="41"/>
      <c r="T188" s="41"/>
    </row>
    <row r="189" spans="1:20" s="1" customFormat="1" ht="102" outlineLevel="3" x14ac:dyDescent="0.25">
      <c r="A189" s="34" t="s">
        <v>294</v>
      </c>
      <c r="B189" s="68" t="s">
        <v>295</v>
      </c>
      <c r="C189" s="67" t="s">
        <v>17</v>
      </c>
      <c r="D189" s="37"/>
      <c r="E189" s="39"/>
      <c r="F189" s="39">
        <f t="shared" si="9"/>
        <v>0</v>
      </c>
      <c r="G189" s="40"/>
      <c r="H189" s="40"/>
      <c r="I189" s="40"/>
      <c r="J189" s="40"/>
      <c r="K189" s="40"/>
      <c r="L189" s="40"/>
      <c r="M189" s="40"/>
      <c r="N189" s="40"/>
      <c r="O189" s="40"/>
      <c r="Q189" s="41"/>
      <c r="R189" s="42"/>
      <c r="S189" s="41"/>
      <c r="T189" s="41"/>
    </row>
    <row r="190" spans="1:20" s="1" customFormat="1" ht="102" outlineLevel="3" x14ac:dyDescent="0.25">
      <c r="A190" s="34" t="s">
        <v>296</v>
      </c>
      <c r="B190" s="68" t="s">
        <v>297</v>
      </c>
      <c r="C190" s="67" t="s">
        <v>17</v>
      </c>
      <c r="D190" s="37"/>
      <c r="E190" s="39"/>
      <c r="F190" s="39">
        <f t="shared" si="9"/>
        <v>0</v>
      </c>
      <c r="G190" s="40"/>
      <c r="H190" s="40"/>
      <c r="I190" s="40"/>
      <c r="J190" s="40"/>
      <c r="K190" s="40"/>
      <c r="L190" s="40"/>
      <c r="M190" s="40"/>
      <c r="N190" s="40"/>
      <c r="O190" s="40"/>
      <c r="Q190" s="41"/>
      <c r="R190" s="42"/>
      <c r="S190" s="41"/>
      <c r="T190" s="41"/>
    </row>
    <row r="191" spans="1:20" s="1" customFormat="1" ht="102" outlineLevel="3" x14ac:dyDescent="0.25">
      <c r="A191" s="34" t="s">
        <v>298</v>
      </c>
      <c r="B191" s="68" t="s">
        <v>299</v>
      </c>
      <c r="C191" s="67" t="s">
        <v>17</v>
      </c>
      <c r="D191" s="37"/>
      <c r="E191" s="39"/>
      <c r="F191" s="39">
        <f t="shared" si="9"/>
        <v>0</v>
      </c>
      <c r="G191" s="40"/>
      <c r="H191" s="40"/>
      <c r="I191" s="40"/>
      <c r="J191" s="40"/>
      <c r="K191" s="40"/>
      <c r="L191" s="40"/>
      <c r="M191" s="40"/>
      <c r="N191" s="40"/>
      <c r="O191" s="40"/>
      <c r="Q191" s="41"/>
      <c r="R191" s="42"/>
      <c r="S191" s="41"/>
      <c r="T191" s="41"/>
    </row>
    <row r="192" spans="1:20" s="1" customFormat="1" ht="102" outlineLevel="3" x14ac:dyDescent="0.25">
      <c r="A192" s="34" t="s">
        <v>300</v>
      </c>
      <c r="B192" s="68" t="s">
        <v>301</v>
      </c>
      <c r="C192" s="67" t="s">
        <v>17</v>
      </c>
      <c r="D192" s="37"/>
      <c r="E192" s="39"/>
      <c r="F192" s="39">
        <f t="shared" si="9"/>
        <v>0</v>
      </c>
      <c r="G192" s="40"/>
      <c r="H192" s="40"/>
      <c r="I192" s="40"/>
      <c r="J192" s="40"/>
      <c r="K192" s="40"/>
      <c r="L192" s="40"/>
      <c r="M192" s="40"/>
      <c r="N192" s="40"/>
      <c r="O192" s="40"/>
      <c r="Q192" s="41"/>
      <c r="R192" s="42"/>
      <c r="S192" s="41"/>
      <c r="T192" s="41"/>
    </row>
    <row r="193" spans="1:20" s="1" customFormat="1" ht="102" outlineLevel="3" x14ac:dyDescent="0.25">
      <c r="A193" s="34" t="s">
        <v>302</v>
      </c>
      <c r="B193" s="68" t="s">
        <v>303</v>
      </c>
      <c r="C193" s="67" t="s">
        <v>17</v>
      </c>
      <c r="D193" s="37"/>
      <c r="E193" s="39"/>
      <c r="F193" s="39">
        <f t="shared" si="9"/>
        <v>0</v>
      </c>
      <c r="G193" s="40"/>
      <c r="H193" s="40"/>
      <c r="I193" s="40"/>
      <c r="J193" s="40"/>
      <c r="K193" s="40"/>
      <c r="L193" s="40"/>
      <c r="M193" s="40"/>
      <c r="N193" s="40"/>
      <c r="O193" s="40"/>
      <c r="Q193" s="41"/>
      <c r="R193" s="42"/>
      <c r="S193" s="41"/>
      <c r="T193" s="41"/>
    </row>
    <row r="194" spans="1:20" s="1" customFormat="1" ht="102" outlineLevel="3" x14ac:dyDescent="0.25">
      <c r="A194" s="34" t="s">
        <v>304</v>
      </c>
      <c r="B194" s="68" t="s">
        <v>305</v>
      </c>
      <c r="C194" s="67" t="s">
        <v>17</v>
      </c>
      <c r="D194" s="37"/>
      <c r="E194" s="39"/>
      <c r="F194" s="39">
        <f t="shared" si="9"/>
        <v>0</v>
      </c>
      <c r="G194" s="40"/>
      <c r="H194" s="40"/>
      <c r="I194" s="40"/>
      <c r="J194" s="40"/>
      <c r="K194" s="40"/>
      <c r="L194" s="40"/>
      <c r="M194" s="40"/>
      <c r="N194" s="40"/>
      <c r="O194" s="40"/>
      <c r="Q194" s="41"/>
      <c r="R194" s="42"/>
      <c r="S194" s="41"/>
      <c r="T194" s="41"/>
    </row>
    <row r="195" spans="1:20" s="1" customFormat="1" ht="102" outlineLevel="3" x14ac:dyDescent="0.25">
      <c r="A195" s="69" t="s">
        <v>306</v>
      </c>
      <c r="B195" s="70" t="s">
        <v>307</v>
      </c>
      <c r="C195" s="71" t="s">
        <v>17</v>
      </c>
      <c r="D195" s="37"/>
      <c r="E195" s="39"/>
      <c r="F195" s="72">
        <f t="shared" si="9"/>
        <v>0</v>
      </c>
      <c r="G195" s="40"/>
      <c r="H195" s="40"/>
      <c r="I195" s="40"/>
      <c r="J195" s="40"/>
      <c r="K195" s="40"/>
      <c r="L195" s="40"/>
      <c r="M195" s="40"/>
      <c r="N195" s="40"/>
      <c r="O195" s="40"/>
      <c r="Q195" s="41"/>
      <c r="R195" s="42"/>
      <c r="S195" s="41"/>
      <c r="T195" s="41"/>
    </row>
    <row r="196" spans="1:20" s="1" customFormat="1" ht="102" outlineLevel="3" x14ac:dyDescent="0.25">
      <c r="A196" s="34" t="s">
        <v>308</v>
      </c>
      <c r="B196" s="68" t="s">
        <v>309</v>
      </c>
      <c r="C196" s="67" t="s">
        <v>17</v>
      </c>
      <c r="D196" s="37"/>
      <c r="E196" s="39"/>
      <c r="F196" s="39">
        <f t="shared" si="9"/>
        <v>0</v>
      </c>
      <c r="G196" s="40"/>
      <c r="H196" s="40"/>
      <c r="I196" s="40"/>
      <c r="J196" s="40"/>
      <c r="K196" s="40"/>
      <c r="L196" s="40"/>
      <c r="M196" s="40"/>
      <c r="N196" s="40"/>
      <c r="O196" s="40"/>
      <c r="Q196" s="41"/>
      <c r="R196" s="42"/>
      <c r="S196" s="41"/>
      <c r="T196" s="41"/>
    </row>
    <row r="197" spans="1:20" s="1" customFormat="1" ht="102" outlineLevel="3" x14ac:dyDescent="0.25">
      <c r="A197" s="34" t="s">
        <v>310</v>
      </c>
      <c r="B197" s="68" t="s">
        <v>311</v>
      </c>
      <c r="C197" s="67" t="s">
        <v>17</v>
      </c>
      <c r="D197" s="37"/>
      <c r="E197" s="39"/>
      <c r="F197" s="39">
        <f t="shared" si="9"/>
        <v>0</v>
      </c>
      <c r="G197" s="40"/>
      <c r="H197" s="40"/>
      <c r="I197" s="40"/>
      <c r="J197" s="40"/>
      <c r="K197" s="40"/>
      <c r="L197" s="40"/>
      <c r="M197" s="40"/>
      <c r="N197" s="40"/>
      <c r="O197" s="40"/>
      <c r="Q197" s="41"/>
      <c r="R197" s="42"/>
      <c r="S197" s="41"/>
      <c r="T197" s="41"/>
    </row>
    <row r="198" spans="1:20" s="1" customFormat="1" ht="102" outlineLevel="3" x14ac:dyDescent="0.25">
      <c r="A198" s="34" t="s">
        <v>312</v>
      </c>
      <c r="B198" s="68" t="s">
        <v>313</v>
      </c>
      <c r="C198" s="67" t="s">
        <v>17</v>
      </c>
      <c r="D198" s="37"/>
      <c r="E198" s="39"/>
      <c r="F198" s="39">
        <f t="shared" si="9"/>
        <v>0</v>
      </c>
      <c r="G198" s="40"/>
      <c r="H198" s="40"/>
      <c r="I198" s="40"/>
      <c r="J198" s="40"/>
      <c r="K198" s="40"/>
      <c r="L198" s="40"/>
      <c r="M198" s="40"/>
      <c r="N198" s="40"/>
      <c r="O198" s="40"/>
      <c r="Q198" s="41"/>
      <c r="R198" s="42"/>
      <c r="S198" s="41"/>
      <c r="T198" s="41"/>
    </row>
    <row r="199" spans="1:20" s="74" customFormat="1" ht="102" outlineLevel="3" x14ac:dyDescent="0.25">
      <c r="A199" s="34" t="s">
        <v>314</v>
      </c>
      <c r="B199" s="70" t="s">
        <v>315</v>
      </c>
      <c r="C199" s="71" t="s">
        <v>11</v>
      </c>
      <c r="D199" s="37"/>
      <c r="E199" s="39"/>
      <c r="F199" s="72">
        <f t="shared" si="9"/>
        <v>0</v>
      </c>
      <c r="G199" s="73"/>
      <c r="H199" s="73"/>
      <c r="I199" s="73"/>
      <c r="J199" s="73"/>
      <c r="K199" s="73"/>
      <c r="L199" s="73"/>
      <c r="M199" s="73"/>
      <c r="N199" s="73"/>
      <c r="O199" s="73"/>
      <c r="Q199" s="75"/>
      <c r="R199" s="76"/>
      <c r="S199" s="75"/>
      <c r="T199" s="75"/>
    </row>
    <row r="200" spans="1:20" s="74" customFormat="1" ht="102" outlineLevel="3" x14ac:dyDescent="0.25">
      <c r="A200" s="34" t="s">
        <v>316</v>
      </c>
      <c r="B200" s="70" t="s">
        <v>317</v>
      </c>
      <c r="C200" s="71" t="s">
        <v>11</v>
      </c>
      <c r="D200" s="37"/>
      <c r="E200" s="39"/>
      <c r="F200" s="72">
        <f t="shared" si="9"/>
        <v>0</v>
      </c>
      <c r="G200" s="73"/>
      <c r="H200" s="73"/>
      <c r="I200" s="73"/>
      <c r="J200" s="73"/>
      <c r="K200" s="73"/>
      <c r="L200" s="73"/>
      <c r="M200" s="73"/>
      <c r="N200" s="73"/>
      <c r="O200" s="73"/>
      <c r="Q200" s="75"/>
      <c r="R200" s="76"/>
      <c r="S200" s="75"/>
      <c r="T200" s="75"/>
    </row>
    <row r="201" spans="1:20" s="1" customFormat="1" ht="102" outlineLevel="3" x14ac:dyDescent="0.25">
      <c r="A201" s="34" t="s">
        <v>318</v>
      </c>
      <c r="B201" s="68" t="s">
        <v>319</v>
      </c>
      <c r="C201" s="67" t="s">
        <v>11</v>
      </c>
      <c r="D201" s="37"/>
      <c r="E201" s="39"/>
      <c r="F201" s="39">
        <f t="shared" si="9"/>
        <v>0</v>
      </c>
      <c r="G201" s="40"/>
      <c r="H201" s="40"/>
      <c r="I201" s="40"/>
      <c r="J201" s="40"/>
      <c r="K201" s="40"/>
      <c r="L201" s="40"/>
      <c r="M201" s="40"/>
      <c r="N201" s="40"/>
      <c r="O201" s="40"/>
      <c r="Q201" s="41"/>
      <c r="R201" s="42"/>
      <c r="S201" s="41"/>
      <c r="T201" s="41"/>
    </row>
    <row r="202" spans="1:20" s="1" customFormat="1" ht="102" outlineLevel="3" x14ac:dyDescent="0.25">
      <c r="A202" s="34" t="s">
        <v>320</v>
      </c>
      <c r="B202" s="70" t="s">
        <v>321</v>
      </c>
      <c r="C202" s="67" t="s">
        <v>11</v>
      </c>
      <c r="D202" s="37"/>
      <c r="E202" s="196"/>
      <c r="F202" s="77">
        <f t="shared" si="9"/>
        <v>0</v>
      </c>
      <c r="G202" s="40"/>
      <c r="H202" s="40"/>
      <c r="I202" s="40"/>
      <c r="J202" s="40"/>
      <c r="K202" s="40"/>
      <c r="L202" s="40"/>
      <c r="M202" s="40"/>
      <c r="N202" s="40"/>
      <c r="O202" s="40"/>
      <c r="Q202" s="41"/>
      <c r="R202" s="42"/>
      <c r="S202" s="41"/>
      <c r="T202" s="41"/>
    </row>
    <row r="203" spans="1:20" s="1" customFormat="1" ht="102" outlineLevel="3" x14ac:dyDescent="0.25">
      <c r="A203" s="34" t="s">
        <v>322</v>
      </c>
      <c r="B203" s="70" t="s">
        <v>323</v>
      </c>
      <c r="C203" s="67" t="s">
        <v>17</v>
      </c>
      <c r="D203" s="37"/>
      <c r="E203" s="39"/>
      <c r="F203" s="39">
        <f t="shared" si="9"/>
        <v>0</v>
      </c>
      <c r="G203" s="40"/>
      <c r="H203" s="40"/>
      <c r="I203" s="40"/>
      <c r="J203" s="40"/>
      <c r="K203" s="40"/>
      <c r="L203" s="40"/>
      <c r="M203" s="40"/>
      <c r="N203" s="40"/>
      <c r="O203" s="40"/>
      <c r="Q203" s="41"/>
      <c r="R203" s="42"/>
      <c r="S203" s="41"/>
      <c r="T203" s="41"/>
    </row>
    <row r="204" spans="1:20" s="1" customFormat="1" ht="102" outlineLevel="3" x14ac:dyDescent="0.25">
      <c r="A204" s="34" t="s">
        <v>324</v>
      </c>
      <c r="B204" s="68" t="s">
        <v>325</v>
      </c>
      <c r="C204" s="67" t="s">
        <v>17</v>
      </c>
      <c r="D204" s="37"/>
      <c r="E204" s="39"/>
      <c r="F204" s="39">
        <f t="shared" si="9"/>
        <v>0</v>
      </c>
      <c r="G204" s="40"/>
      <c r="H204" s="40"/>
      <c r="I204" s="40"/>
      <c r="J204" s="40"/>
      <c r="K204" s="40"/>
      <c r="L204" s="40"/>
      <c r="M204" s="40"/>
      <c r="N204" s="40"/>
      <c r="O204" s="40"/>
      <c r="Q204" s="41"/>
      <c r="R204" s="42"/>
      <c r="S204" s="41"/>
      <c r="T204" s="41"/>
    </row>
    <row r="205" spans="1:20" s="1" customFormat="1" ht="102" outlineLevel="3" x14ac:dyDescent="0.25">
      <c r="A205" s="34" t="s">
        <v>326</v>
      </c>
      <c r="B205" s="68" t="s">
        <v>327</v>
      </c>
      <c r="C205" s="67" t="s">
        <v>17</v>
      </c>
      <c r="D205" s="37"/>
      <c r="E205" s="39"/>
      <c r="F205" s="39">
        <f t="shared" si="9"/>
        <v>0</v>
      </c>
      <c r="G205" s="40"/>
      <c r="H205" s="40"/>
      <c r="I205" s="40"/>
      <c r="J205" s="40"/>
      <c r="K205" s="40"/>
      <c r="L205" s="40"/>
      <c r="M205" s="40"/>
      <c r="N205" s="40"/>
      <c r="O205" s="40"/>
      <c r="Q205" s="41"/>
      <c r="R205" s="42"/>
      <c r="S205" s="41"/>
      <c r="T205" s="41"/>
    </row>
    <row r="206" spans="1:20" s="1" customFormat="1" ht="102" outlineLevel="3" x14ac:dyDescent="0.25">
      <c r="A206" s="34" t="s">
        <v>328</v>
      </c>
      <c r="B206" s="68" t="s">
        <v>329</v>
      </c>
      <c r="C206" s="67" t="s">
        <v>17</v>
      </c>
      <c r="D206" s="37"/>
      <c r="E206" s="39"/>
      <c r="F206" s="39">
        <f t="shared" si="9"/>
        <v>0</v>
      </c>
      <c r="G206" s="40"/>
      <c r="H206" s="40"/>
      <c r="I206" s="40"/>
      <c r="J206" s="40"/>
      <c r="K206" s="40"/>
      <c r="L206" s="40"/>
      <c r="M206" s="40"/>
      <c r="N206" s="40"/>
      <c r="O206" s="40"/>
      <c r="Q206" s="41"/>
      <c r="R206" s="42"/>
      <c r="S206" s="41"/>
      <c r="T206" s="41"/>
    </row>
    <row r="207" spans="1:20" s="1" customFormat="1" outlineLevel="2" x14ac:dyDescent="0.25">
      <c r="A207" s="43" t="s">
        <v>330</v>
      </c>
      <c r="B207" s="55" t="s">
        <v>331</v>
      </c>
      <c r="C207" s="44"/>
      <c r="D207" s="32"/>
      <c r="E207" s="33"/>
      <c r="F207" s="33"/>
      <c r="G207" s="40"/>
      <c r="H207" s="40"/>
      <c r="I207" s="40"/>
      <c r="J207" s="40"/>
      <c r="K207" s="40"/>
      <c r="L207" s="40"/>
      <c r="M207" s="40"/>
      <c r="N207" s="40"/>
      <c r="O207" s="40"/>
      <c r="Q207" s="41"/>
      <c r="R207" s="42"/>
      <c r="S207" s="41"/>
      <c r="T207" s="41"/>
    </row>
    <row r="208" spans="1:20" s="1" customFormat="1" ht="51" outlineLevel="3" x14ac:dyDescent="0.25">
      <c r="A208" s="34" t="s">
        <v>332</v>
      </c>
      <c r="B208" s="68" t="s">
        <v>333</v>
      </c>
      <c r="C208" s="67" t="s">
        <v>17</v>
      </c>
      <c r="D208" s="37"/>
      <c r="E208" s="39"/>
      <c r="F208" s="39">
        <f t="shared" ref="F208:F213" si="10">D208*E208</f>
        <v>0</v>
      </c>
      <c r="G208" s="40"/>
      <c r="H208" s="40"/>
      <c r="I208" s="40"/>
      <c r="J208" s="40"/>
      <c r="K208" s="40"/>
      <c r="L208" s="40"/>
      <c r="M208" s="40"/>
      <c r="N208" s="40"/>
      <c r="O208" s="40"/>
      <c r="Q208" s="41"/>
      <c r="R208" s="42"/>
      <c r="S208" s="41"/>
      <c r="T208" s="41"/>
    </row>
    <row r="209" spans="1:20" s="1" customFormat="1" ht="38.25" outlineLevel="3" x14ac:dyDescent="0.25">
      <c r="A209" s="34" t="s">
        <v>334</v>
      </c>
      <c r="B209" s="68" t="s">
        <v>335</v>
      </c>
      <c r="C209" s="67" t="s">
        <v>17</v>
      </c>
      <c r="D209" s="37"/>
      <c r="E209" s="39"/>
      <c r="F209" s="39">
        <f t="shared" si="10"/>
        <v>0</v>
      </c>
      <c r="G209" s="40"/>
      <c r="H209" s="40"/>
      <c r="I209" s="40"/>
      <c r="J209" s="40"/>
      <c r="K209" s="40"/>
      <c r="L209" s="40"/>
      <c r="M209" s="40"/>
      <c r="N209" s="40"/>
      <c r="O209" s="40"/>
      <c r="Q209" s="41"/>
      <c r="R209" s="42"/>
      <c r="S209" s="41"/>
      <c r="T209" s="41"/>
    </row>
    <row r="210" spans="1:20" s="1" customFormat="1" ht="51" outlineLevel="3" x14ac:dyDescent="0.25">
      <c r="A210" s="34" t="s">
        <v>336</v>
      </c>
      <c r="B210" s="68" t="s">
        <v>337</v>
      </c>
      <c r="C210" s="67" t="s">
        <v>11</v>
      </c>
      <c r="D210" s="37"/>
      <c r="E210" s="39"/>
      <c r="F210" s="39">
        <f t="shared" si="10"/>
        <v>0</v>
      </c>
      <c r="G210" s="40"/>
      <c r="H210" s="40"/>
      <c r="I210" s="40"/>
      <c r="J210" s="40"/>
      <c r="K210" s="40"/>
      <c r="L210" s="40"/>
      <c r="M210" s="40"/>
      <c r="N210" s="40"/>
      <c r="O210" s="40"/>
      <c r="Q210" s="41"/>
      <c r="R210" s="42"/>
      <c r="S210" s="41"/>
      <c r="T210" s="41"/>
    </row>
    <row r="211" spans="1:20" s="1" customFormat="1" ht="51" outlineLevel="3" x14ac:dyDescent="0.25">
      <c r="A211" s="34" t="s">
        <v>338</v>
      </c>
      <c r="B211" s="68" t="s">
        <v>339</v>
      </c>
      <c r="C211" s="67" t="s">
        <v>17</v>
      </c>
      <c r="D211" s="37"/>
      <c r="E211" s="39"/>
      <c r="F211" s="39">
        <f t="shared" si="10"/>
        <v>0</v>
      </c>
      <c r="G211" s="40"/>
      <c r="H211" s="40"/>
      <c r="I211" s="40"/>
      <c r="J211" s="40"/>
      <c r="K211" s="40"/>
      <c r="L211" s="40"/>
      <c r="M211" s="40"/>
      <c r="N211" s="40"/>
      <c r="O211" s="40"/>
      <c r="Q211" s="41"/>
      <c r="R211" s="42"/>
      <c r="S211" s="41"/>
      <c r="T211" s="41"/>
    </row>
    <row r="212" spans="1:20" s="1" customFormat="1" ht="51" outlineLevel="3" x14ac:dyDescent="0.25">
      <c r="A212" s="34" t="s">
        <v>340</v>
      </c>
      <c r="B212" s="68" t="s">
        <v>341</v>
      </c>
      <c r="C212" s="67" t="s">
        <v>17</v>
      </c>
      <c r="D212" s="37"/>
      <c r="E212" s="39"/>
      <c r="F212" s="39">
        <f t="shared" si="10"/>
        <v>0</v>
      </c>
      <c r="G212" s="40"/>
      <c r="H212" s="40"/>
      <c r="I212" s="40"/>
      <c r="J212" s="40"/>
      <c r="K212" s="40"/>
      <c r="L212" s="40"/>
      <c r="M212" s="40"/>
      <c r="N212" s="40"/>
      <c r="O212" s="40"/>
      <c r="Q212" s="41"/>
      <c r="R212" s="42"/>
      <c r="S212" s="41"/>
      <c r="T212" s="41"/>
    </row>
    <row r="213" spans="1:20" s="1" customFormat="1" ht="51" outlineLevel="3" x14ac:dyDescent="0.25">
      <c r="A213" s="34" t="s">
        <v>342</v>
      </c>
      <c r="B213" s="68" t="s">
        <v>343</v>
      </c>
      <c r="C213" s="67" t="s">
        <v>17</v>
      </c>
      <c r="D213" s="37"/>
      <c r="E213" s="39"/>
      <c r="F213" s="39">
        <f t="shared" si="10"/>
        <v>0</v>
      </c>
      <c r="G213" s="40"/>
      <c r="H213" s="40"/>
      <c r="I213" s="40"/>
      <c r="J213" s="40"/>
      <c r="K213" s="40"/>
      <c r="L213" s="40"/>
      <c r="M213" s="40"/>
      <c r="N213" s="40"/>
      <c r="O213" s="40"/>
      <c r="Q213" s="41"/>
      <c r="R213" s="42"/>
      <c r="S213" s="41"/>
      <c r="T213" s="41"/>
    </row>
    <row r="214" spans="1:20" s="1" customFormat="1" outlineLevel="1" x14ac:dyDescent="0.25">
      <c r="A214" s="29">
        <v>11.2</v>
      </c>
      <c r="B214" s="55" t="s">
        <v>344</v>
      </c>
      <c r="C214" s="44"/>
      <c r="D214" s="32"/>
      <c r="E214" s="33"/>
      <c r="F214" s="33"/>
      <c r="G214" s="40"/>
      <c r="H214" s="40"/>
      <c r="I214" s="40"/>
      <c r="J214" s="40"/>
      <c r="K214" s="40"/>
      <c r="L214" s="40"/>
      <c r="M214" s="40"/>
      <c r="N214" s="40"/>
      <c r="O214" s="40"/>
      <c r="Q214" s="41"/>
      <c r="R214" s="42"/>
      <c r="S214" s="41"/>
      <c r="T214" s="41"/>
    </row>
    <row r="215" spans="1:20" s="1" customFormat="1" outlineLevel="2" x14ac:dyDescent="0.25">
      <c r="A215" s="29" t="s">
        <v>345</v>
      </c>
      <c r="B215" s="55" t="s">
        <v>346</v>
      </c>
      <c r="C215" s="31"/>
      <c r="D215" s="32"/>
      <c r="E215" s="33"/>
      <c r="F215" s="33"/>
      <c r="G215" s="40"/>
      <c r="H215" s="40"/>
      <c r="I215" s="40"/>
      <c r="J215" s="40"/>
      <c r="K215" s="40"/>
      <c r="L215" s="40"/>
      <c r="M215" s="40"/>
      <c r="N215" s="40"/>
      <c r="O215" s="40"/>
      <c r="Q215" s="41"/>
      <c r="R215" s="42"/>
      <c r="S215" s="41"/>
      <c r="T215" s="41"/>
    </row>
    <row r="216" spans="1:20" s="1" customFormat="1" ht="51" outlineLevel="3" x14ac:dyDescent="0.25">
      <c r="A216" s="34" t="s">
        <v>347</v>
      </c>
      <c r="B216" s="35" t="s">
        <v>348</v>
      </c>
      <c r="C216" s="67" t="s">
        <v>14</v>
      </c>
      <c r="D216" s="37"/>
      <c r="E216" s="39"/>
      <c r="F216" s="39">
        <f t="shared" ref="F216" si="11">D216*E216</f>
        <v>0</v>
      </c>
      <c r="G216" s="40"/>
      <c r="H216" s="40"/>
      <c r="I216" s="40"/>
      <c r="J216" s="40"/>
      <c r="K216" s="40"/>
      <c r="L216" s="40"/>
      <c r="M216" s="40"/>
      <c r="N216" s="40"/>
      <c r="O216" s="40"/>
      <c r="Q216" s="41"/>
      <c r="R216" s="42"/>
      <c r="S216" s="41"/>
      <c r="T216" s="41"/>
    </row>
    <row r="217" spans="1:20" s="1" customFormat="1" ht="43.5" customHeight="1" outlineLevel="3" x14ac:dyDescent="0.25">
      <c r="A217" s="34" t="s">
        <v>349</v>
      </c>
      <c r="B217" s="78" t="s">
        <v>350</v>
      </c>
      <c r="C217" s="79" t="s">
        <v>351</v>
      </c>
      <c r="D217" s="37"/>
      <c r="E217" s="39"/>
      <c r="F217" s="39">
        <f>D217*E217</f>
        <v>0</v>
      </c>
      <c r="G217" s="40"/>
      <c r="H217" s="40"/>
      <c r="I217" s="40"/>
      <c r="J217" s="40"/>
      <c r="K217" s="40"/>
      <c r="L217" s="40"/>
      <c r="M217" s="40"/>
      <c r="N217" s="40"/>
      <c r="O217" s="40"/>
      <c r="Q217" s="41"/>
      <c r="R217" s="42"/>
      <c r="S217" s="41"/>
      <c r="T217" s="41"/>
    </row>
    <row r="218" spans="1:20" s="1" customFormat="1" outlineLevel="1" x14ac:dyDescent="0.25">
      <c r="A218" s="29">
        <v>11.3</v>
      </c>
      <c r="B218" s="55" t="s">
        <v>352</v>
      </c>
      <c r="C218" s="31"/>
      <c r="D218" s="32"/>
      <c r="E218" s="33"/>
      <c r="F218" s="33"/>
      <c r="G218" s="40"/>
      <c r="H218" s="40"/>
      <c r="I218" s="40"/>
      <c r="J218" s="40"/>
      <c r="K218" s="40"/>
      <c r="L218" s="40"/>
      <c r="M218" s="40"/>
      <c r="N218" s="40"/>
      <c r="O218" s="40"/>
      <c r="Q218" s="41"/>
      <c r="R218" s="42"/>
      <c r="S218" s="41"/>
      <c r="T218" s="41"/>
    </row>
    <row r="219" spans="1:20" s="1" customFormat="1" outlineLevel="2" x14ac:dyDescent="0.25">
      <c r="A219" s="29" t="s">
        <v>353</v>
      </c>
      <c r="B219" s="55" t="s">
        <v>279</v>
      </c>
      <c r="C219" s="31"/>
      <c r="D219" s="32"/>
      <c r="E219" s="33"/>
      <c r="F219" s="33"/>
      <c r="G219" s="40"/>
      <c r="H219" s="40"/>
      <c r="I219" s="40"/>
      <c r="J219" s="40"/>
      <c r="K219" s="40"/>
      <c r="L219" s="40"/>
      <c r="M219" s="40"/>
      <c r="N219" s="40"/>
      <c r="O219" s="40"/>
      <c r="Q219" s="41"/>
      <c r="R219" s="42"/>
      <c r="S219" s="41"/>
      <c r="T219" s="41"/>
    </row>
    <row r="220" spans="1:20" s="1" customFormat="1" ht="89.25" outlineLevel="3" x14ac:dyDescent="0.25">
      <c r="A220" s="34" t="s">
        <v>354</v>
      </c>
      <c r="B220" s="68" t="s">
        <v>355</v>
      </c>
      <c r="C220" s="67" t="s">
        <v>17</v>
      </c>
      <c r="D220" s="37"/>
      <c r="E220" s="39"/>
      <c r="F220" s="39">
        <f t="shared" ref="F220" si="12">D220*E220</f>
        <v>0</v>
      </c>
      <c r="G220" s="40"/>
      <c r="H220" s="40"/>
      <c r="I220" s="40"/>
      <c r="J220" s="40"/>
      <c r="K220" s="40"/>
      <c r="L220" s="40"/>
      <c r="M220" s="40"/>
      <c r="N220" s="40"/>
      <c r="O220" s="40"/>
      <c r="Q220" s="41"/>
      <c r="R220" s="42"/>
      <c r="S220" s="41"/>
      <c r="T220" s="41"/>
    </row>
    <row r="221" spans="1:20" s="1" customFormat="1" ht="89.25" outlineLevel="3" x14ac:dyDescent="0.25">
      <c r="A221" s="34" t="s">
        <v>356</v>
      </c>
      <c r="B221" s="68" t="s">
        <v>357</v>
      </c>
      <c r="C221" s="67" t="s">
        <v>17</v>
      </c>
      <c r="D221" s="37"/>
      <c r="E221" s="39"/>
      <c r="F221" s="39">
        <f>D221*E221</f>
        <v>0</v>
      </c>
      <c r="G221" s="40"/>
      <c r="H221" s="40"/>
      <c r="I221" s="40"/>
      <c r="J221" s="40"/>
      <c r="K221" s="40"/>
      <c r="L221" s="40"/>
      <c r="M221" s="40"/>
      <c r="N221" s="40"/>
      <c r="O221" s="40"/>
      <c r="Q221" s="41"/>
      <c r="R221" s="42"/>
      <c r="S221" s="41"/>
      <c r="T221" s="41"/>
    </row>
    <row r="222" spans="1:20" s="1" customFormat="1" outlineLevel="3" x14ac:dyDescent="0.25">
      <c r="A222" s="29" t="s">
        <v>358</v>
      </c>
      <c r="B222" s="55" t="s">
        <v>359</v>
      </c>
      <c r="C222" s="31"/>
      <c r="D222" s="32"/>
      <c r="E222" s="33"/>
      <c r="F222" s="33"/>
      <c r="G222" s="40"/>
      <c r="H222" s="40"/>
      <c r="I222" s="40"/>
      <c r="J222" s="40"/>
      <c r="K222" s="40"/>
      <c r="L222" s="40"/>
      <c r="M222" s="40"/>
      <c r="N222" s="40"/>
      <c r="O222" s="40"/>
      <c r="Q222" s="41"/>
      <c r="R222" s="42"/>
      <c r="S222" s="41"/>
      <c r="T222" s="41"/>
    </row>
    <row r="223" spans="1:20" s="1" customFormat="1" ht="51" outlineLevel="3" x14ac:dyDescent="0.25">
      <c r="A223" s="34" t="s">
        <v>360</v>
      </c>
      <c r="B223" s="35" t="s">
        <v>361</v>
      </c>
      <c r="C223" s="67" t="s">
        <v>14</v>
      </c>
      <c r="D223" s="37"/>
      <c r="E223" s="39"/>
      <c r="F223" s="39">
        <f t="shared" ref="F223:F224" si="13">D223*E223</f>
        <v>0</v>
      </c>
      <c r="G223" s="80"/>
      <c r="H223" s="40"/>
      <c r="I223" s="40"/>
      <c r="J223" s="40"/>
      <c r="K223" s="40"/>
      <c r="L223" s="40"/>
      <c r="M223" s="40"/>
      <c r="N223" s="40"/>
      <c r="O223" s="40"/>
      <c r="Q223" s="41"/>
      <c r="R223" s="42"/>
      <c r="S223" s="41"/>
      <c r="T223" s="41"/>
    </row>
    <row r="224" spans="1:20" s="1" customFormat="1" ht="41.25" customHeight="1" outlineLevel="3" x14ac:dyDescent="0.25">
      <c r="A224" s="34" t="s">
        <v>362</v>
      </c>
      <c r="B224" s="35" t="s">
        <v>363</v>
      </c>
      <c r="C224" s="67" t="s">
        <v>14</v>
      </c>
      <c r="D224" s="37"/>
      <c r="E224" s="39"/>
      <c r="F224" s="39">
        <f t="shared" si="13"/>
        <v>0</v>
      </c>
      <c r="G224" s="80"/>
      <c r="H224" s="40"/>
      <c r="I224" s="40"/>
      <c r="J224" s="40"/>
      <c r="K224" s="40"/>
      <c r="L224" s="40"/>
      <c r="M224" s="40"/>
      <c r="N224" s="40"/>
      <c r="O224" s="40"/>
      <c r="Q224" s="41"/>
      <c r="R224" s="42"/>
      <c r="S224" s="41"/>
      <c r="T224" s="41"/>
    </row>
    <row r="225" spans="1:20" s="1" customFormat="1" outlineLevel="3" x14ac:dyDescent="0.25">
      <c r="A225" s="29" t="s">
        <v>364</v>
      </c>
      <c r="B225" s="55" t="s">
        <v>365</v>
      </c>
      <c r="C225" s="31"/>
      <c r="D225" s="32"/>
      <c r="E225" s="33"/>
      <c r="F225" s="33"/>
      <c r="G225" s="80"/>
      <c r="H225" s="40"/>
      <c r="I225" s="40"/>
      <c r="J225" s="40"/>
      <c r="K225" s="40"/>
      <c r="L225" s="40"/>
      <c r="M225" s="40"/>
      <c r="N225" s="40"/>
      <c r="O225" s="40"/>
      <c r="Q225" s="41"/>
      <c r="R225" s="42"/>
      <c r="S225" s="41"/>
      <c r="T225" s="41"/>
    </row>
    <row r="226" spans="1:20" s="1" customFormat="1" ht="51" outlineLevel="3" x14ac:dyDescent="0.25">
      <c r="A226" s="34" t="s">
        <v>366</v>
      </c>
      <c r="B226" s="35" t="s">
        <v>367</v>
      </c>
      <c r="C226" s="67" t="s">
        <v>11</v>
      </c>
      <c r="D226" s="37"/>
      <c r="E226" s="39"/>
      <c r="F226" s="39">
        <f t="shared" ref="F226" si="14">D226*E226</f>
        <v>0</v>
      </c>
      <c r="G226" s="80"/>
      <c r="H226" s="40"/>
      <c r="I226" s="40"/>
      <c r="J226" s="40"/>
      <c r="K226" s="40"/>
      <c r="L226" s="40"/>
      <c r="M226" s="40"/>
      <c r="N226" s="40"/>
      <c r="O226" s="40"/>
      <c r="Q226" s="41"/>
      <c r="R226" s="42"/>
      <c r="S226" s="41"/>
      <c r="T226" s="41"/>
    </row>
    <row r="227" spans="1:20" s="1" customFormat="1" outlineLevel="1" x14ac:dyDescent="0.25">
      <c r="A227" s="29">
        <v>11.4</v>
      </c>
      <c r="B227" s="55" t="s">
        <v>368</v>
      </c>
      <c r="C227" s="31"/>
      <c r="D227" s="32"/>
      <c r="E227" s="33"/>
      <c r="F227" s="33"/>
      <c r="G227" s="80"/>
      <c r="H227" s="40"/>
      <c r="I227" s="40"/>
      <c r="J227" s="40"/>
      <c r="K227" s="40"/>
      <c r="L227" s="40"/>
      <c r="M227" s="40"/>
      <c r="N227" s="40"/>
      <c r="O227" s="40"/>
      <c r="Q227" s="41"/>
      <c r="R227" s="42"/>
      <c r="S227" s="41"/>
      <c r="T227" s="41"/>
    </row>
    <row r="228" spans="1:20" s="1" customFormat="1" outlineLevel="2" x14ac:dyDescent="0.25">
      <c r="A228" s="29" t="s">
        <v>369</v>
      </c>
      <c r="B228" s="55" t="s">
        <v>279</v>
      </c>
      <c r="C228" s="31"/>
      <c r="D228" s="32"/>
      <c r="E228" s="33"/>
      <c r="F228" s="33"/>
      <c r="G228" s="80"/>
      <c r="H228" s="40"/>
      <c r="I228" s="40"/>
      <c r="J228" s="40"/>
      <c r="K228" s="40"/>
      <c r="L228" s="40"/>
      <c r="M228" s="40"/>
      <c r="N228" s="40"/>
      <c r="O228" s="40"/>
      <c r="Q228" s="41"/>
      <c r="R228" s="42"/>
      <c r="S228" s="41"/>
      <c r="T228" s="41"/>
    </row>
    <row r="229" spans="1:20" s="1" customFormat="1" ht="102" outlineLevel="3" x14ac:dyDescent="0.25">
      <c r="A229" s="34" t="s">
        <v>370</v>
      </c>
      <c r="B229" s="35" t="s">
        <v>371</v>
      </c>
      <c r="C229" s="67" t="s">
        <v>17</v>
      </c>
      <c r="D229" s="37"/>
      <c r="E229" s="39"/>
      <c r="F229" s="39">
        <f t="shared" ref="F229:F238" si="15">D229*E229</f>
        <v>0</v>
      </c>
      <c r="G229" s="80"/>
      <c r="H229" s="40"/>
      <c r="I229" s="40"/>
      <c r="J229" s="40"/>
      <c r="K229" s="40"/>
      <c r="L229" s="40"/>
      <c r="M229" s="40"/>
      <c r="N229" s="40"/>
      <c r="O229" s="40"/>
      <c r="Q229" s="41"/>
      <c r="R229" s="42"/>
      <c r="S229" s="41"/>
      <c r="T229" s="41"/>
    </row>
    <row r="230" spans="1:20" s="1" customFormat="1" ht="89.25" outlineLevel="3" x14ac:dyDescent="0.25">
      <c r="A230" s="34" t="s">
        <v>372</v>
      </c>
      <c r="B230" s="35" t="s">
        <v>373</v>
      </c>
      <c r="C230" s="67" t="s">
        <v>17</v>
      </c>
      <c r="D230" s="37"/>
      <c r="E230" s="39"/>
      <c r="F230" s="39">
        <f t="shared" si="15"/>
        <v>0</v>
      </c>
      <c r="G230" s="80"/>
      <c r="H230" s="40"/>
      <c r="I230" s="40"/>
      <c r="J230" s="40"/>
      <c r="K230" s="40"/>
      <c r="L230" s="40"/>
      <c r="M230" s="40"/>
      <c r="N230" s="40"/>
      <c r="O230" s="40"/>
      <c r="Q230" s="41"/>
      <c r="R230" s="42"/>
      <c r="S230" s="41"/>
      <c r="T230" s="41"/>
    </row>
    <row r="231" spans="1:20" s="1" customFormat="1" ht="102" outlineLevel="3" x14ac:dyDescent="0.25">
      <c r="A231" s="34" t="s">
        <v>374</v>
      </c>
      <c r="B231" s="35" t="s">
        <v>375</v>
      </c>
      <c r="C231" s="67" t="s">
        <v>17</v>
      </c>
      <c r="D231" s="37"/>
      <c r="E231" s="39"/>
      <c r="F231" s="39">
        <f t="shared" si="15"/>
        <v>0</v>
      </c>
      <c r="G231" s="40"/>
      <c r="H231" s="40"/>
      <c r="I231" s="40"/>
      <c r="J231" s="40"/>
      <c r="K231" s="40"/>
      <c r="L231" s="40"/>
      <c r="M231" s="40"/>
      <c r="N231" s="40"/>
      <c r="O231" s="40"/>
      <c r="Q231" s="41"/>
      <c r="R231" s="42"/>
      <c r="S231" s="41"/>
      <c r="T231" s="41"/>
    </row>
    <row r="232" spans="1:20" s="1" customFormat="1" ht="102" outlineLevel="3" x14ac:dyDescent="0.25">
      <c r="A232" s="34" t="s">
        <v>376</v>
      </c>
      <c r="B232" s="35" t="s">
        <v>377</v>
      </c>
      <c r="C232" s="67" t="s">
        <v>17</v>
      </c>
      <c r="D232" s="37"/>
      <c r="E232" s="39"/>
      <c r="F232" s="39">
        <f t="shared" si="15"/>
        <v>0</v>
      </c>
      <c r="G232" s="40"/>
      <c r="H232" s="40"/>
      <c r="I232" s="40"/>
      <c r="J232" s="40"/>
      <c r="K232" s="40"/>
      <c r="L232" s="40"/>
      <c r="M232" s="40"/>
      <c r="N232" s="40"/>
      <c r="O232" s="40"/>
      <c r="Q232" s="41"/>
      <c r="R232" s="42"/>
      <c r="S232" s="41"/>
      <c r="T232" s="41"/>
    </row>
    <row r="233" spans="1:20" s="1" customFormat="1" ht="102" outlineLevel="3" x14ac:dyDescent="0.25">
      <c r="A233" s="34" t="s">
        <v>378</v>
      </c>
      <c r="B233" s="35" t="s">
        <v>379</v>
      </c>
      <c r="C233" s="67" t="s">
        <v>17</v>
      </c>
      <c r="D233" s="37"/>
      <c r="E233" s="39"/>
      <c r="F233" s="39">
        <f t="shared" si="15"/>
        <v>0</v>
      </c>
      <c r="G233" s="40"/>
      <c r="H233" s="40"/>
      <c r="I233" s="40"/>
      <c r="J233" s="40"/>
      <c r="K233" s="40"/>
      <c r="L233" s="40"/>
      <c r="M233" s="40"/>
      <c r="N233" s="40"/>
      <c r="O233" s="40"/>
      <c r="Q233" s="41"/>
      <c r="R233" s="42"/>
      <c r="S233" s="41"/>
      <c r="T233" s="41"/>
    </row>
    <row r="234" spans="1:20" s="1" customFormat="1" ht="102" outlineLevel="3" x14ac:dyDescent="0.25">
      <c r="A234" s="34" t="s">
        <v>380</v>
      </c>
      <c r="B234" s="35" t="s">
        <v>381</v>
      </c>
      <c r="C234" s="67" t="s">
        <v>17</v>
      </c>
      <c r="D234" s="37"/>
      <c r="E234" s="39"/>
      <c r="F234" s="39">
        <f t="shared" si="15"/>
        <v>0</v>
      </c>
      <c r="G234" s="40"/>
      <c r="H234" s="40"/>
      <c r="I234" s="40"/>
      <c r="J234" s="40"/>
      <c r="K234" s="40"/>
      <c r="L234" s="40"/>
      <c r="M234" s="40"/>
      <c r="N234" s="40"/>
      <c r="O234" s="40"/>
      <c r="Q234" s="41"/>
      <c r="R234" s="42"/>
      <c r="S234" s="41"/>
      <c r="T234" s="41"/>
    </row>
    <row r="235" spans="1:20" s="1" customFormat="1" ht="102" outlineLevel="3" x14ac:dyDescent="0.25">
      <c r="A235" s="34" t="s">
        <v>382</v>
      </c>
      <c r="B235" s="35" t="s">
        <v>383</v>
      </c>
      <c r="C235" s="67" t="s">
        <v>17</v>
      </c>
      <c r="D235" s="37"/>
      <c r="E235" s="39"/>
      <c r="F235" s="39">
        <f t="shared" si="15"/>
        <v>0</v>
      </c>
      <c r="G235" s="40"/>
      <c r="H235" s="40"/>
      <c r="I235" s="40"/>
      <c r="J235" s="40"/>
      <c r="K235" s="40"/>
      <c r="L235" s="40"/>
      <c r="M235" s="40"/>
      <c r="N235" s="40"/>
      <c r="O235" s="40"/>
      <c r="Q235" s="41"/>
      <c r="R235" s="42"/>
      <c r="S235" s="41"/>
      <c r="T235" s="41"/>
    </row>
    <row r="236" spans="1:20" s="1" customFormat="1" ht="102" outlineLevel="3" x14ac:dyDescent="0.25">
      <c r="A236" s="34" t="s">
        <v>384</v>
      </c>
      <c r="B236" s="35" t="s">
        <v>385</v>
      </c>
      <c r="C236" s="67" t="s">
        <v>17</v>
      </c>
      <c r="D236" s="37"/>
      <c r="E236" s="39"/>
      <c r="F236" s="39">
        <f t="shared" si="15"/>
        <v>0</v>
      </c>
      <c r="G236" s="40"/>
      <c r="H236" s="40"/>
      <c r="I236" s="40"/>
      <c r="J236" s="40"/>
      <c r="K236" s="40"/>
      <c r="L236" s="40"/>
      <c r="M236" s="40"/>
      <c r="N236" s="40"/>
      <c r="O236" s="40"/>
      <c r="Q236" s="41"/>
      <c r="R236" s="42"/>
      <c r="S236" s="41"/>
      <c r="T236" s="41"/>
    </row>
    <row r="237" spans="1:20" s="1" customFormat="1" ht="102" outlineLevel="3" x14ac:dyDescent="0.25">
      <c r="A237" s="34" t="s">
        <v>386</v>
      </c>
      <c r="B237" s="35" t="s">
        <v>387</v>
      </c>
      <c r="C237" s="67" t="s">
        <v>17</v>
      </c>
      <c r="D237" s="37"/>
      <c r="E237" s="39"/>
      <c r="F237" s="39">
        <f t="shared" si="15"/>
        <v>0</v>
      </c>
      <c r="G237" s="40"/>
      <c r="H237" s="40"/>
      <c r="I237" s="40"/>
      <c r="J237" s="40"/>
      <c r="K237" s="40"/>
      <c r="L237" s="40"/>
      <c r="M237" s="40"/>
      <c r="N237" s="40"/>
      <c r="O237" s="40"/>
      <c r="Q237" s="41"/>
      <c r="R237" s="42"/>
      <c r="S237" s="41"/>
      <c r="T237" s="41"/>
    </row>
    <row r="238" spans="1:20" s="1" customFormat="1" ht="102" outlineLevel="3" x14ac:dyDescent="0.25">
      <c r="A238" s="34" t="s">
        <v>388</v>
      </c>
      <c r="B238" s="35" t="s">
        <v>389</v>
      </c>
      <c r="C238" s="67" t="s">
        <v>17</v>
      </c>
      <c r="D238" s="37"/>
      <c r="E238" s="39"/>
      <c r="F238" s="39">
        <f t="shared" si="15"/>
        <v>0</v>
      </c>
      <c r="G238" s="40"/>
      <c r="H238" s="40"/>
      <c r="I238" s="40"/>
      <c r="J238" s="40"/>
      <c r="K238" s="40"/>
      <c r="L238" s="40"/>
      <c r="M238" s="40"/>
      <c r="N238" s="40"/>
      <c r="O238" s="40"/>
      <c r="Q238" s="41"/>
      <c r="R238" s="42"/>
      <c r="S238" s="41"/>
      <c r="T238" s="41"/>
    </row>
    <row r="239" spans="1:20" outlineLevel="1" x14ac:dyDescent="0.25">
      <c r="A239" s="45"/>
      <c r="B239" s="4"/>
      <c r="C239" s="18"/>
      <c r="D239" s="46"/>
      <c r="E239" s="47" t="str">
        <f>"TOTAL CAPÍTULO "&amp;$A$179</f>
        <v>TOTAL CAPÍTULO 11</v>
      </c>
      <c r="F239" s="48">
        <f>SUM(F182:F238)</f>
        <v>0</v>
      </c>
      <c r="G239" s="49"/>
      <c r="H239" s="49"/>
      <c r="I239" s="49"/>
      <c r="J239" s="49"/>
      <c r="K239" s="49"/>
      <c r="L239" s="49"/>
      <c r="M239" s="49"/>
      <c r="N239" s="49"/>
      <c r="O239" s="49"/>
      <c r="Q239" s="3"/>
      <c r="S239" s="3"/>
    </row>
    <row r="240" spans="1:20" outlineLevel="1" x14ac:dyDescent="0.25">
      <c r="A240" s="45"/>
      <c r="B240" s="4"/>
      <c r="C240" s="18"/>
      <c r="D240" s="46"/>
      <c r="E240" s="64"/>
      <c r="F240" s="54"/>
      <c r="G240" s="49"/>
      <c r="H240" s="49"/>
      <c r="I240" s="49"/>
      <c r="J240" s="49"/>
      <c r="K240" s="49"/>
      <c r="L240" s="49"/>
      <c r="M240" s="49"/>
      <c r="N240" s="49"/>
      <c r="O240" s="49"/>
      <c r="Q240" s="3"/>
      <c r="S240" s="3"/>
    </row>
    <row r="241" spans="1:20" x14ac:dyDescent="0.25">
      <c r="A241" s="22">
        <f>A179+1</f>
        <v>12</v>
      </c>
      <c r="B241" s="81" t="s">
        <v>390</v>
      </c>
      <c r="C241" s="82"/>
      <c r="D241" s="83"/>
      <c r="E241" s="24"/>
      <c r="F241" s="26"/>
      <c r="G241" s="49"/>
      <c r="H241" s="49"/>
      <c r="I241" s="49"/>
      <c r="J241" s="49"/>
      <c r="K241" s="49"/>
      <c r="L241" s="49"/>
      <c r="M241" s="49"/>
      <c r="N241" s="49"/>
      <c r="O241" s="49"/>
      <c r="Q241" s="3"/>
      <c r="S241" s="3"/>
    </row>
    <row r="242" spans="1:20" outlineLevel="1" x14ac:dyDescent="0.25">
      <c r="A242" s="29">
        <v>12.1</v>
      </c>
      <c r="B242" s="55" t="s">
        <v>391</v>
      </c>
      <c r="C242" s="31"/>
      <c r="D242" s="32"/>
      <c r="E242" s="33"/>
      <c r="F242" s="33"/>
      <c r="G242" s="49"/>
      <c r="H242" s="49"/>
      <c r="I242" s="49"/>
      <c r="J242" s="49"/>
      <c r="K242" s="49"/>
      <c r="L242" s="49"/>
      <c r="M242" s="49"/>
      <c r="N242" s="49"/>
      <c r="O242" s="49"/>
      <c r="Q242" s="3"/>
      <c r="S242" s="3"/>
    </row>
    <row r="243" spans="1:20" s="1" customFormat="1" ht="25.5" outlineLevel="2" x14ac:dyDescent="0.25">
      <c r="A243" s="34" t="s">
        <v>392</v>
      </c>
      <c r="B243" s="35" t="s">
        <v>393</v>
      </c>
      <c r="C243" s="67" t="s">
        <v>11</v>
      </c>
      <c r="D243" s="37"/>
      <c r="E243" s="38"/>
      <c r="F243" s="39">
        <f t="shared" ref="F243:F248" si="16">D243*E243</f>
        <v>0</v>
      </c>
      <c r="G243" s="49"/>
      <c r="H243" s="49"/>
      <c r="I243" s="49"/>
      <c r="J243" s="49"/>
      <c r="K243" s="49"/>
      <c r="L243" s="49"/>
      <c r="M243" s="49"/>
      <c r="N243" s="49"/>
      <c r="O243" s="49"/>
      <c r="Q243" s="41"/>
      <c r="R243" s="42"/>
      <c r="S243" s="41"/>
      <c r="T243" s="41"/>
    </row>
    <row r="244" spans="1:20" s="1" customFormat="1" ht="25.5" outlineLevel="2" x14ac:dyDescent="0.25">
      <c r="A244" s="34" t="s">
        <v>394</v>
      </c>
      <c r="B244" s="35" t="s">
        <v>395</v>
      </c>
      <c r="C244" s="67" t="s">
        <v>14</v>
      </c>
      <c r="D244" s="37"/>
      <c r="E244" s="38"/>
      <c r="F244" s="39">
        <f>D244*E244</f>
        <v>0</v>
      </c>
      <c r="G244" s="49"/>
      <c r="H244" s="49"/>
      <c r="I244" s="49"/>
      <c r="J244" s="49"/>
      <c r="K244" s="49"/>
      <c r="L244" s="49"/>
      <c r="M244" s="49"/>
      <c r="N244" s="49"/>
      <c r="O244" s="49"/>
      <c r="Q244" s="41"/>
      <c r="R244" s="42"/>
      <c r="S244" s="41"/>
      <c r="T244" s="41"/>
    </row>
    <row r="245" spans="1:20" ht="25.5" outlineLevel="2" x14ac:dyDescent="0.25">
      <c r="A245" s="34" t="s">
        <v>396</v>
      </c>
      <c r="B245" s="35" t="s">
        <v>397</v>
      </c>
      <c r="C245" s="67" t="s">
        <v>11</v>
      </c>
      <c r="D245" s="37"/>
      <c r="E245" s="38"/>
      <c r="F245" s="39">
        <f t="shared" si="16"/>
        <v>0</v>
      </c>
      <c r="G245" s="49"/>
      <c r="H245" s="49"/>
      <c r="I245" s="49"/>
      <c r="J245" s="49"/>
      <c r="K245" s="49"/>
      <c r="L245" s="49"/>
      <c r="M245" s="49"/>
      <c r="N245" s="49"/>
      <c r="O245" s="49"/>
      <c r="Q245" s="3"/>
      <c r="S245" s="3"/>
    </row>
    <row r="246" spans="1:20" ht="25.5" outlineLevel="2" x14ac:dyDescent="0.25">
      <c r="A246" s="34" t="s">
        <v>398</v>
      </c>
      <c r="B246" s="35" t="s">
        <v>399</v>
      </c>
      <c r="C246" s="67" t="s">
        <v>14</v>
      </c>
      <c r="D246" s="37"/>
      <c r="E246" s="38"/>
      <c r="F246" s="39">
        <f t="shared" si="16"/>
        <v>0</v>
      </c>
      <c r="G246" s="49"/>
      <c r="H246" s="49"/>
      <c r="I246" s="49"/>
      <c r="J246" s="49"/>
      <c r="K246" s="49"/>
      <c r="L246" s="49"/>
      <c r="M246" s="49"/>
      <c r="N246" s="49"/>
      <c r="O246" s="49"/>
      <c r="Q246" s="3"/>
      <c r="S246" s="3"/>
    </row>
    <row r="247" spans="1:20" outlineLevel="2" x14ac:dyDescent="0.25">
      <c r="A247" s="34" t="s">
        <v>400</v>
      </c>
      <c r="B247" s="35" t="s">
        <v>401</v>
      </c>
      <c r="C247" s="67" t="s">
        <v>14</v>
      </c>
      <c r="D247" s="37"/>
      <c r="E247" s="38"/>
      <c r="F247" s="39">
        <f t="shared" si="16"/>
        <v>0</v>
      </c>
      <c r="G247" s="49"/>
      <c r="H247" s="49"/>
      <c r="I247" s="49"/>
      <c r="J247" s="49"/>
      <c r="K247" s="49"/>
      <c r="L247" s="49"/>
      <c r="M247" s="49"/>
      <c r="N247" s="49"/>
      <c r="O247" s="49"/>
      <c r="Q247" s="3"/>
      <c r="S247" s="3"/>
    </row>
    <row r="248" spans="1:20" ht="76.5" outlineLevel="2" x14ac:dyDescent="0.25">
      <c r="A248" s="34" t="s">
        <v>402</v>
      </c>
      <c r="B248" s="35" t="s">
        <v>403</v>
      </c>
      <c r="C248" s="67" t="s">
        <v>14</v>
      </c>
      <c r="D248" s="37"/>
      <c r="E248" s="38"/>
      <c r="F248" s="39">
        <f t="shared" si="16"/>
        <v>0</v>
      </c>
      <c r="G248" s="49"/>
      <c r="H248" s="49"/>
      <c r="I248" s="49"/>
      <c r="J248" s="49"/>
      <c r="K248" s="49"/>
      <c r="L248" s="49"/>
      <c r="M248" s="49"/>
      <c r="N248" s="49"/>
      <c r="O248" s="49"/>
      <c r="Q248" s="3"/>
      <c r="S248" s="3"/>
    </row>
    <row r="249" spans="1:20" outlineLevel="1" x14ac:dyDescent="0.25">
      <c r="A249" s="45"/>
      <c r="B249" s="4"/>
      <c r="C249" s="18"/>
      <c r="D249" s="46"/>
      <c r="E249" s="47" t="str">
        <f>"TOTAL CAPÍTULO "&amp;$A$241</f>
        <v>TOTAL CAPÍTULO 12</v>
      </c>
      <c r="F249" s="48">
        <f>SUM(F243:F248)</f>
        <v>0</v>
      </c>
      <c r="G249" s="49"/>
      <c r="H249" s="49"/>
      <c r="I249" s="49"/>
      <c r="J249" s="49"/>
      <c r="K249" s="49"/>
      <c r="L249" s="49"/>
      <c r="M249" s="49"/>
      <c r="N249" s="49"/>
      <c r="O249" s="49"/>
      <c r="Q249" s="3"/>
      <c r="S249" s="3"/>
    </row>
    <row r="250" spans="1:20" outlineLevel="1" x14ac:dyDescent="0.25">
      <c r="A250" s="45"/>
      <c r="B250" s="4"/>
      <c r="C250" s="18"/>
      <c r="D250" s="46"/>
      <c r="E250" s="64"/>
      <c r="F250" s="54"/>
      <c r="G250" s="49"/>
      <c r="H250" s="49"/>
      <c r="I250" s="49"/>
      <c r="J250" s="49"/>
      <c r="K250" s="49"/>
      <c r="L250" s="49"/>
      <c r="M250" s="49"/>
      <c r="N250" s="49"/>
      <c r="O250" s="49"/>
      <c r="Q250" s="3"/>
      <c r="S250" s="3"/>
    </row>
    <row r="251" spans="1:20" x14ac:dyDescent="0.25">
      <c r="A251" s="22">
        <f>A241+1</f>
        <v>13</v>
      </c>
      <c r="B251" s="81" t="s">
        <v>404</v>
      </c>
      <c r="C251" s="82"/>
      <c r="D251" s="83"/>
      <c r="E251" s="24"/>
      <c r="F251" s="26"/>
      <c r="G251" s="49"/>
      <c r="H251" s="49"/>
      <c r="I251" s="49"/>
      <c r="J251" s="49"/>
      <c r="K251" s="49"/>
      <c r="L251" s="49"/>
      <c r="M251" s="49"/>
      <c r="N251" s="49"/>
      <c r="O251" s="49"/>
      <c r="Q251" s="3"/>
      <c r="S251" s="3"/>
    </row>
    <row r="252" spans="1:20" ht="45" outlineLevel="1" x14ac:dyDescent="0.25">
      <c r="A252" s="29">
        <v>13.1</v>
      </c>
      <c r="B252" s="84" t="s">
        <v>405</v>
      </c>
      <c r="C252" s="85"/>
      <c r="D252" s="86"/>
      <c r="E252" s="85"/>
      <c r="F252" s="85"/>
      <c r="G252" s="49"/>
      <c r="H252" s="49"/>
      <c r="I252" s="49"/>
      <c r="J252" s="49"/>
      <c r="K252" s="49"/>
      <c r="L252" s="49"/>
      <c r="M252" s="49"/>
      <c r="N252" s="49"/>
      <c r="O252" s="49"/>
      <c r="Q252" s="3"/>
      <c r="S252" s="3"/>
    </row>
    <row r="253" spans="1:20" ht="76.5" outlineLevel="2" x14ac:dyDescent="0.25">
      <c r="A253" s="34" t="s">
        <v>406</v>
      </c>
      <c r="B253" s="35" t="s">
        <v>407</v>
      </c>
      <c r="C253" s="67" t="s">
        <v>17</v>
      </c>
      <c r="D253" s="37"/>
      <c r="E253" s="38"/>
      <c r="F253" s="39">
        <f t="shared" ref="F253:F258" si="17">D253*E253</f>
        <v>0</v>
      </c>
      <c r="G253" s="49"/>
      <c r="H253" s="49"/>
      <c r="I253" s="49"/>
      <c r="J253" s="49"/>
      <c r="K253" s="49"/>
      <c r="L253" s="49"/>
      <c r="M253" s="49"/>
      <c r="N253" s="49"/>
      <c r="O253" s="49"/>
      <c r="Q253" s="3"/>
      <c r="S253" s="3"/>
    </row>
    <row r="254" spans="1:20" ht="51" outlineLevel="2" x14ac:dyDescent="0.25">
      <c r="A254" s="34" t="s">
        <v>408</v>
      </c>
      <c r="B254" s="35" t="s">
        <v>409</v>
      </c>
      <c r="C254" s="67" t="s">
        <v>17</v>
      </c>
      <c r="D254" s="37"/>
      <c r="E254" s="38"/>
      <c r="F254" s="39">
        <f t="shared" si="17"/>
        <v>0</v>
      </c>
      <c r="G254" s="49"/>
      <c r="H254" s="49"/>
      <c r="I254" s="49"/>
      <c r="J254" s="49"/>
      <c r="K254" s="49"/>
      <c r="L254" s="49"/>
      <c r="M254" s="49"/>
      <c r="N254" s="49"/>
      <c r="O254" s="49"/>
      <c r="Q254" s="3"/>
      <c r="S254" s="3"/>
    </row>
    <row r="255" spans="1:20" ht="63.75" outlineLevel="2" x14ac:dyDescent="0.25">
      <c r="A255" s="34" t="s">
        <v>410</v>
      </c>
      <c r="B255" s="35" t="s">
        <v>411</v>
      </c>
      <c r="C255" s="67" t="s">
        <v>17</v>
      </c>
      <c r="D255" s="37"/>
      <c r="E255" s="38"/>
      <c r="F255" s="39">
        <f t="shared" si="17"/>
        <v>0</v>
      </c>
      <c r="G255" s="49"/>
      <c r="H255" s="49"/>
      <c r="I255" s="49"/>
      <c r="J255" s="49"/>
      <c r="K255" s="49"/>
      <c r="L255" s="49"/>
      <c r="M255" s="49"/>
      <c r="N255" s="49"/>
      <c r="O255" s="49"/>
      <c r="Q255" s="3"/>
      <c r="S255" s="3"/>
    </row>
    <row r="256" spans="1:20" ht="63.75" outlineLevel="2" x14ac:dyDescent="0.25">
      <c r="A256" s="34" t="s">
        <v>412</v>
      </c>
      <c r="B256" s="35" t="s">
        <v>413</v>
      </c>
      <c r="C256" s="67" t="s">
        <v>17</v>
      </c>
      <c r="D256" s="37"/>
      <c r="E256" s="38"/>
      <c r="F256" s="39">
        <f t="shared" si="17"/>
        <v>0</v>
      </c>
      <c r="G256" s="49"/>
      <c r="H256" s="49"/>
      <c r="I256" s="49"/>
      <c r="J256" s="49"/>
      <c r="K256" s="49"/>
      <c r="L256" s="49"/>
      <c r="M256" s="49"/>
      <c r="N256" s="49"/>
      <c r="O256" s="49"/>
      <c r="Q256" s="3"/>
      <c r="S256" s="3"/>
    </row>
    <row r="257" spans="1:19" ht="38.25" outlineLevel="2" x14ac:dyDescent="0.25">
      <c r="A257" s="34" t="s">
        <v>414</v>
      </c>
      <c r="B257" s="35" t="s">
        <v>415</v>
      </c>
      <c r="C257" s="67" t="s">
        <v>17</v>
      </c>
      <c r="D257" s="37"/>
      <c r="E257" s="38"/>
      <c r="F257" s="39">
        <f t="shared" si="17"/>
        <v>0</v>
      </c>
      <c r="G257" s="49"/>
      <c r="H257" s="49"/>
      <c r="I257" s="49"/>
      <c r="J257" s="49"/>
      <c r="K257" s="49"/>
      <c r="L257" s="49"/>
      <c r="M257" s="49"/>
      <c r="N257" s="49"/>
      <c r="O257" s="49"/>
      <c r="Q257" s="3"/>
      <c r="S257" s="3"/>
    </row>
    <row r="258" spans="1:19" ht="51" outlineLevel="2" x14ac:dyDescent="0.25">
      <c r="A258" s="34" t="s">
        <v>416</v>
      </c>
      <c r="B258" s="35" t="s">
        <v>417</v>
      </c>
      <c r="C258" s="67" t="s">
        <v>17</v>
      </c>
      <c r="D258" s="37"/>
      <c r="E258" s="38"/>
      <c r="F258" s="39">
        <f t="shared" si="17"/>
        <v>0</v>
      </c>
      <c r="G258" s="49"/>
      <c r="H258" s="49"/>
      <c r="I258" s="49"/>
      <c r="J258" s="49"/>
      <c r="K258" s="49"/>
      <c r="L258" s="49"/>
      <c r="M258" s="49"/>
      <c r="N258" s="49"/>
      <c r="O258" s="49"/>
      <c r="Q258" s="3"/>
      <c r="S258" s="3"/>
    </row>
    <row r="259" spans="1:19" outlineLevel="1" x14ac:dyDescent="0.25">
      <c r="A259" s="29">
        <v>13.2</v>
      </c>
      <c r="B259" s="84" t="s">
        <v>418</v>
      </c>
      <c r="C259" s="85"/>
      <c r="D259" s="86"/>
      <c r="E259" s="85"/>
      <c r="F259" s="85"/>
      <c r="G259" s="49"/>
      <c r="H259" s="49"/>
      <c r="I259" s="49"/>
      <c r="J259" s="49"/>
      <c r="K259" s="49"/>
      <c r="L259" s="49"/>
      <c r="M259" s="49"/>
      <c r="N259" s="49"/>
      <c r="O259" s="49"/>
      <c r="Q259" s="3"/>
      <c r="S259" s="3"/>
    </row>
    <row r="260" spans="1:19" ht="165.75" outlineLevel="2" x14ac:dyDescent="0.25">
      <c r="A260" s="34" t="s">
        <v>419</v>
      </c>
      <c r="B260" s="68" t="s">
        <v>420</v>
      </c>
      <c r="C260" s="67" t="s">
        <v>17</v>
      </c>
      <c r="D260" s="37"/>
      <c r="E260" s="38"/>
      <c r="F260" s="39">
        <f>D260*E260</f>
        <v>0</v>
      </c>
      <c r="G260" s="49"/>
      <c r="H260" s="49"/>
      <c r="I260" s="49"/>
      <c r="J260" s="49"/>
      <c r="K260" s="49"/>
      <c r="L260" s="49"/>
      <c r="M260" s="49"/>
      <c r="N260" s="49"/>
      <c r="O260" s="49"/>
      <c r="Q260" s="3"/>
      <c r="S260" s="3"/>
    </row>
    <row r="261" spans="1:19" ht="67.5" customHeight="1" outlineLevel="2" x14ac:dyDescent="0.25">
      <c r="A261" s="34" t="s">
        <v>421</v>
      </c>
      <c r="B261" s="35" t="s">
        <v>422</v>
      </c>
      <c r="C261" s="67" t="s">
        <v>17</v>
      </c>
      <c r="D261" s="37"/>
      <c r="E261" s="38"/>
      <c r="F261" s="39">
        <f>D261*E261</f>
        <v>0</v>
      </c>
      <c r="G261" s="49"/>
      <c r="H261" s="49"/>
      <c r="I261" s="49"/>
      <c r="J261" s="49"/>
      <c r="K261" s="49"/>
      <c r="L261" s="49"/>
      <c r="M261" s="49"/>
      <c r="N261" s="49"/>
      <c r="O261" s="49"/>
      <c r="Q261" s="3"/>
      <c r="S261" s="3"/>
    </row>
    <row r="262" spans="1:19" ht="102" outlineLevel="2" x14ac:dyDescent="0.25">
      <c r="A262" s="34" t="s">
        <v>423</v>
      </c>
      <c r="B262" s="35" t="s">
        <v>424</v>
      </c>
      <c r="C262" s="67" t="s">
        <v>17</v>
      </c>
      <c r="D262" s="37"/>
      <c r="E262" s="38"/>
      <c r="F262" s="39">
        <f>D262*E262</f>
        <v>0</v>
      </c>
      <c r="G262" s="49"/>
      <c r="H262" s="49"/>
      <c r="I262" s="49"/>
      <c r="J262" s="49"/>
      <c r="K262" s="49"/>
      <c r="L262" s="49"/>
      <c r="M262" s="49"/>
      <c r="N262" s="49"/>
      <c r="O262" s="49"/>
      <c r="Q262" s="3"/>
      <c r="S262" s="3"/>
    </row>
    <row r="263" spans="1:19" outlineLevel="1" x14ac:dyDescent="0.25">
      <c r="A263" s="29">
        <v>13.3</v>
      </c>
      <c r="B263" s="84" t="s">
        <v>425</v>
      </c>
      <c r="C263" s="85"/>
      <c r="D263" s="86"/>
      <c r="E263" s="85"/>
      <c r="F263" s="85"/>
      <c r="G263" s="49"/>
      <c r="H263" s="49"/>
      <c r="I263" s="49"/>
      <c r="J263" s="49"/>
      <c r="K263" s="49"/>
      <c r="L263" s="49"/>
      <c r="M263" s="49"/>
      <c r="N263" s="49"/>
      <c r="O263" s="49"/>
      <c r="Q263" s="3"/>
      <c r="S263" s="3"/>
    </row>
    <row r="264" spans="1:19" ht="25.5" outlineLevel="2" x14ac:dyDescent="0.25">
      <c r="A264" s="34" t="s">
        <v>426</v>
      </c>
      <c r="B264" s="35" t="s">
        <v>427</v>
      </c>
      <c r="C264" s="67" t="s">
        <v>17</v>
      </c>
      <c r="D264" s="37"/>
      <c r="E264" s="38"/>
      <c r="F264" s="39">
        <f>D264*E264</f>
        <v>0</v>
      </c>
      <c r="G264" s="49"/>
      <c r="H264" s="49"/>
      <c r="I264" s="49"/>
      <c r="J264" s="49"/>
      <c r="K264" s="49"/>
      <c r="L264" s="49"/>
      <c r="M264" s="49"/>
      <c r="N264" s="49"/>
      <c r="O264" s="49"/>
      <c r="Q264" s="3"/>
      <c r="S264" s="3"/>
    </row>
    <row r="265" spans="1:19" outlineLevel="2" x14ac:dyDescent="0.25">
      <c r="A265" s="34" t="s">
        <v>428</v>
      </c>
      <c r="B265" s="35" t="s">
        <v>429</v>
      </c>
      <c r="C265" s="67" t="s">
        <v>17</v>
      </c>
      <c r="D265" s="37"/>
      <c r="E265" s="38"/>
      <c r="F265" s="39">
        <f>D265*E265</f>
        <v>0</v>
      </c>
      <c r="G265" s="49"/>
      <c r="H265" s="49"/>
      <c r="I265" s="49"/>
      <c r="J265" s="49"/>
      <c r="K265" s="49"/>
      <c r="L265" s="49"/>
      <c r="M265" s="49"/>
      <c r="N265" s="49"/>
      <c r="O265" s="49"/>
      <c r="Q265" s="3"/>
      <c r="S265" s="3"/>
    </row>
    <row r="266" spans="1:19" ht="25.5" outlineLevel="2" x14ac:dyDescent="0.25">
      <c r="A266" s="34" t="s">
        <v>430</v>
      </c>
      <c r="B266" s="35" t="s">
        <v>431</v>
      </c>
      <c r="C266" s="67" t="s">
        <v>17</v>
      </c>
      <c r="D266" s="37"/>
      <c r="E266" s="38"/>
      <c r="F266" s="39">
        <f>D266*E266</f>
        <v>0</v>
      </c>
      <c r="G266" s="49"/>
      <c r="H266" s="49"/>
      <c r="I266" s="49"/>
      <c r="J266" s="49"/>
      <c r="K266" s="49"/>
      <c r="L266" s="49"/>
      <c r="M266" s="49"/>
      <c r="N266" s="49"/>
      <c r="O266" s="49"/>
      <c r="Q266" s="3"/>
      <c r="S266" s="3"/>
    </row>
    <row r="267" spans="1:19" ht="114.75" outlineLevel="2" x14ac:dyDescent="0.25">
      <c r="A267" s="34" t="s">
        <v>432</v>
      </c>
      <c r="B267" s="78" t="s">
        <v>433</v>
      </c>
      <c r="C267" s="67" t="s">
        <v>17</v>
      </c>
      <c r="D267" s="37"/>
      <c r="E267" s="38"/>
      <c r="F267" s="39">
        <f>D267*E267</f>
        <v>0</v>
      </c>
      <c r="G267" s="49"/>
      <c r="H267" s="49"/>
      <c r="I267" s="49"/>
      <c r="J267" s="49"/>
      <c r="K267" s="49"/>
      <c r="L267" s="49"/>
      <c r="M267" s="49"/>
      <c r="N267" s="49"/>
      <c r="O267" s="49"/>
      <c r="Q267" s="3"/>
      <c r="S267" s="3"/>
    </row>
    <row r="268" spans="1:19" outlineLevel="1" x14ac:dyDescent="0.25">
      <c r="A268" s="29">
        <v>13.4</v>
      </c>
      <c r="B268" s="84" t="s">
        <v>434</v>
      </c>
      <c r="C268" s="85"/>
      <c r="D268" s="86"/>
      <c r="E268" s="85"/>
      <c r="F268" s="85"/>
      <c r="G268" s="49"/>
      <c r="H268" s="49"/>
      <c r="I268" s="49"/>
      <c r="J268" s="49"/>
      <c r="K268" s="49"/>
      <c r="L268" s="49"/>
      <c r="M268" s="49"/>
      <c r="N268" s="49"/>
      <c r="O268" s="49"/>
      <c r="Q268" s="3"/>
      <c r="S268" s="3"/>
    </row>
    <row r="269" spans="1:19" ht="63.75" outlineLevel="2" x14ac:dyDescent="0.25">
      <c r="A269" s="34" t="s">
        <v>435</v>
      </c>
      <c r="B269" s="35" t="s">
        <v>436</v>
      </c>
      <c r="C269" s="67" t="s">
        <v>17</v>
      </c>
      <c r="D269" s="37"/>
      <c r="E269" s="38"/>
      <c r="F269" s="39">
        <f t="shared" ref="F269:F277" si="18">D269*E269</f>
        <v>0</v>
      </c>
      <c r="G269" s="49"/>
      <c r="H269" s="49"/>
      <c r="I269" s="49"/>
      <c r="J269" s="49"/>
      <c r="K269" s="49"/>
      <c r="L269" s="49"/>
      <c r="M269" s="49"/>
      <c r="N269" s="49"/>
      <c r="O269" s="49"/>
      <c r="Q269" s="3"/>
      <c r="S269" s="3"/>
    </row>
    <row r="270" spans="1:19" ht="63.75" outlineLevel="2" x14ac:dyDescent="0.25">
      <c r="A270" s="34" t="s">
        <v>437</v>
      </c>
      <c r="B270" s="35" t="s">
        <v>438</v>
      </c>
      <c r="C270" s="67" t="s">
        <v>17</v>
      </c>
      <c r="D270" s="37"/>
      <c r="E270" s="38"/>
      <c r="F270" s="39">
        <f>D270*E270</f>
        <v>0</v>
      </c>
      <c r="G270" s="49"/>
      <c r="H270" s="49"/>
      <c r="I270" s="49"/>
      <c r="J270" s="49"/>
      <c r="K270" s="49"/>
      <c r="L270" s="49"/>
      <c r="M270" s="49"/>
      <c r="N270" s="49"/>
      <c r="O270" s="49"/>
      <c r="Q270" s="3"/>
      <c r="S270" s="3"/>
    </row>
    <row r="271" spans="1:19" ht="51" outlineLevel="2" x14ac:dyDescent="0.25">
      <c r="A271" s="34" t="s">
        <v>439</v>
      </c>
      <c r="B271" s="35" t="s">
        <v>440</v>
      </c>
      <c r="C271" s="67" t="s">
        <v>17</v>
      </c>
      <c r="D271" s="37"/>
      <c r="E271" s="38"/>
      <c r="F271" s="39">
        <f t="shared" si="18"/>
        <v>0</v>
      </c>
      <c r="G271" s="49"/>
      <c r="H271" s="49"/>
      <c r="I271" s="49"/>
      <c r="J271" s="49"/>
      <c r="K271" s="49"/>
      <c r="L271" s="49"/>
      <c r="M271" s="49"/>
      <c r="N271" s="49"/>
      <c r="O271" s="49"/>
      <c r="Q271" s="3"/>
      <c r="S271" s="3"/>
    </row>
    <row r="272" spans="1:19" ht="25.5" outlineLevel="2" x14ac:dyDescent="0.25">
      <c r="A272" s="34" t="s">
        <v>441</v>
      </c>
      <c r="B272" s="35" t="s">
        <v>442</v>
      </c>
      <c r="C272" s="67" t="s">
        <v>17</v>
      </c>
      <c r="D272" s="37"/>
      <c r="E272" s="38"/>
      <c r="F272" s="39">
        <f t="shared" si="18"/>
        <v>0</v>
      </c>
      <c r="G272" s="49"/>
      <c r="H272" s="49"/>
      <c r="I272" s="49"/>
      <c r="J272" s="49"/>
      <c r="K272" s="49"/>
      <c r="L272" s="49"/>
      <c r="M272" s="49"/>
      <c r="N272" s="49"/>
      <c r="O272" s="49"/>
      <c r="Q272" s="3"/>
      <c r="S272" s="3"/>
    </row>
    <row r="273" spans="1:19" ht="76.5" outlineLevel="2" x14ac:dyDescent="0.25">
      <c r="A273" s="34" t="s">
        <v>443</v>
      </c>
      <c r="B273" s="35" t="s">
        <v>444</v>
      </c>
      <c r="C273" s="67" t="s">
        <v>17</v>
      </c>
      <c r="D273" s="37"/>
      <c r="E273" s="38"/>
      <c r="F273" s="39">
        <f>D273*E273</f>
        <v>0</v>
      </c>
      <c r="G273" s="49"/>
      <c r="H273" s="49"/>
      <c r="I273" s="49"/>
      <c r="J273" s="49"/>
      <c r="K273" s="49"/>
      <c r="L273" s="49"/>
      <c r="M273" s="49"/>
      <c r="N273" s="49"/>
      <c r="O273" s="49"/>
      <c r="Q273" s="3"/>
      <c r="S273" s="3"/>
    </row>
    <row r="274" spans="1:19" ht="51" outlineLevel="2" x14ac:dyDescent="0.25">
      <c r="A274" s="34" t="s">
        <v>445</v>
      </c>
      <c r="B274" s="35" t="s">
        <v>446</v>
      </c>
      <c r="C274" s="67" t="s">
        <v>17</v>
      </c>
      <c r="D274" s="37"/>
      <c r="E274" s="38"/>
      <c r="F274" s="39">
        <f>D274*E274</f>
        <v>0</v>
      </c>
      <c r="G274" s="49"/>
      <c r="H274" s="49"/>
      <c r="I274" s="49"/>
      <c r="J274" s="49"/>
      <c r="K274" s="49"/>
      <c r="L274" s="49"/>
      <c r="M274" s="49"/>
      <c r="N274" s="49"/>
      <c r="O274" s="49"/>
      <c r="Q274" s="3"/>
      <c r="S274" s="3"/>
    </row>
    <row r="275" spans="1:19" ht="25.5" outlineLevel="2" x14ac:dyDescent="0.25">
      <c r="A275" s="34" t="s">
        <v>447</v>
      </c>
      <c r="B275" s="35" t="s">
        <v>448</v>
      </c>
      <c r="C275" s="67" t="s">
        <v>17</v>
      </c>
      <c r="D275" s="37"/>
      <c r="E275" s="38"/>
      <c r="F275" s="39">
        <f t="shared" si="18"/>
        <v>0</v>
      </c>
      <c r="G275" s="49"/>
      <c r="H275" s="49"/>
      <c r="I275" s="49"/>
      <c r="J275" s="49"/>
      <c r="K275" s="49"/>
      <c r="L275" s="49"/>
      <c r="M275" s="49"/>
      <c r="N275" s="49"/>
      <c r="O275" s="49"/>
      <c r="Q275" s="3"/>
      <c r="S275" s="3"/>
    </row>
    <row r="276" spans="1:19" ht="51" outlineLevel="2" x14ac:dyDescent="0.25">
      <c r="A276" s="34" t="s">
        <v>449</v>
      </c>
      <c r="B276" s="35" t="s">
        <v>450</v>
      </c>
      <c r="C276" s="67" t="s">
        <v>17</v>
      </c>
      <c r="D276" s="37"/>
      <c r="E276" s="38"/>
      <c r="F276" s="39">
        <f t="shared" si="18"/>
        <v>0</v>
      </c>
      <c r="G276" s="49"/>
      <c r="H276" s="49"/>
      <c r="I276" s="49"/>
      <c r="J276" s="49"/>
      <c r="K276" s="49"/>
      <c r="L276" s="49"/>
      <c r="M276" s="49"/>
      <c r="N276" s="49"/>
      <c r="O276" s="49"/>
      <c r="Q276" s="3"/>
      <c r="S276" s="3"/>
    </row>
    <row r="277" spans="1:19" ht="76.5" outlineLevel="2" x14ac:dyDescent="0.25">
      <c r="A277" s="34" t="s">
        <v>451</v>
      </c>
      <c r="B277" s="35" t="s">
        <v>452</v>
      </c>
      <c r="C277" s="67" t="s">
        <v>11</v>
      </c>
      <c r="D277" s="37"/>
      <c r="E277" s="38"/>
      <c r="F277" s="39">
        <f t="shared" si="18"/>
        <v>0</v>
      </c>
      <c r="G277" s="49"/>
      <c r="H277" s="49"/>
      <c r="I277" s="49"/>
      <c r="J277" s="49"/>
      <c r="K277" s="49"/>
      <c r="L277" s="49"/>
      <c r="M277" s="49"/>
      <c r="N277" s="49"/>
      <c r="O277" s="49"/>
      <c r="Q277" s="3"/>
      <c r="S277" s="3"/>
    </row>
    <row r="278" spans="1:19" ht="25.5" outlineLevel="2" x14ac:dyDescent="0.25">
      <c r="A278" s="34" t="s">
        <v>453</v>
      </c>
      <c r="B278" s="35" t="s">
        <v>454</v>
      </c>
      <c r="C278" s="67" t="s">
        <v>17</v>
      </c>
      <c r="D278" s="37"/>
      <c r="E278" s="38"/>
      <c r="F278" s="39">
        <f>D278*E278</f>
        <v>0</v>
      </c>
      <c r="G278" s="49"/>
      <c r="H278" s="49"/>
      <c r="I278" s="49"/>
      <c r="J278" s="49"/>
      <c r="K278" s="49"/>
      <c r="L278" s="49"/>
      <c r="M278" s="49"/>
      <c r="N278" s="49"/>
      <c r="O278" s="49"/>
      <c r="Q278" s="3"/>
      <c r="S278" s="3"/>
    </row>
    <row r="279" spans="1:19" outlineLevel="1" x14ac:dyDescent="0.25">
      <c r="A279" s="45"/>
      <c r="B279" s="4"/>
      <c r="C279" s="18"/>
      <c r="D279" s="46"/>
      <c r="E279" s="47" t="str">
        <f>"TOTAL CAPÍTULO "&amp;$A$251</f>
        <v>TOTAL CAPÍTULO 13</v>
      </c>
      <c r="F279" s="48">
        <f>SUM(F253:F278)</f>
        <v>0</v>
      </c>
      <c r="G279" s="49"/>
      <c r="H279" s="49"/>
      <c r="I279" s="49"/>
      <c r="J279" s="49"/>
      <c r="K279" s="49"/>
      <c r="L279" s="49"/>
      <c r="M279" s="49"/>
      <c r="N279" s="49"/>
      <c r="O279" s="49"/>
      <c r="Q279" s="3"/>
      <c r="S279" s="3"/>
    </row>
    <row r="280" spans="1:19" outlineLevel="1" x14ac:dyDescent="0.25">
      <c r="A280" s="45"/>
      <c r="B280" s="4"/>
      <c r="C280" s="18"/>
      <c r="D280" s="46"/>
      <c r="E280" s="64"/>
      <c r="F280" s="54"/>
      <c r="G280" s="49"/>
      <c r="H280" s="49"/>
      <c r="I280" s="49"/>
      <c r="J280" s="49"/>
      <c r="K280" s="49"/>
      <c r="L280" s="49"/>
      <c r="M280" s="49"/>
      <c r="N280" s="49"/>
      <c r="O280" s="49"/>
      <c r="Q280" s="3"/>
      <c r="S280" s="3"/>
    </row>
    <row r="281" spans="1:19" x14ac:dyDescent="0.25">
      <c r="A281" s="22">
        <f>A251+1</f>
        <v>14</v>
      </c>
      <c r="B281" s="81" t="s">
        <v>455</v>
      </c>
      <c r="C281" s="82"/>
      <c r="D281" s="83"/>
      <c r="E281" s="24"/>
      <c r="F281" s="26"/>
      <c r="G281" s="49"/>
      <c r="H281" s="49"/>
      <c r="I281" s="49"/>
      <c r="J281" s="49"/>
      <c r="K281" s="49"/>
      <c r="L281" s="49"/>
      <c r="M281" s="49"/>
      <c r="N281" s="49"/>
      <c r="O281" s="49"/>
      <c r="Q281" s="3"/>
      <c r="S281" s="3"/>
    </row>
    <row r="282" spans="1:19" outlineLevel="1" x14ac:dyDescent="0.25">
      <c r="A282" s="29">
        <v>14.1</v>
      </c>
      <c r="B282" s="84" t="s">
        <v>456</v>
      </c>
      <c r="C282" s="85"/>
      <c r="D282" s="86"/>
      <c r="E282" s="85"/>
      <c r="F282" s="85"/>
      <c r="G282" s="49"/>
      <c r="H282" s="49"/>
      <c r="I282" s="49"/>
      <c r="J282" s="49"/>
      <c r="K282" s="49"/>
      <c r="L282" s="49"/>
      <c r="M282" s="49"/>
      <c r="N282" s="49"/>
      <c r="O282" s="49"/>
      <c r="Q282" s="3"/>
      <c r="S282" s="3"/>
    </row>
    <row r="283" spans="1:19" ht="25.5" outlineLevel="2" x14ac:dyDescent="0.25">
      <c r="A283" s="34" t="s">
        <v>457</v>
      </c>
      <c r="B283" s="35" t="s">
        <v>458</v>
      </c>
      <c r="C283" s="67" t="s">
        <v>11</v>
      </c>
      <c r="D283" s="37"/>
      <c r="E283" s="38"/>
      <c r="F283" s="39">
        <f t="shared" ref="F283:F290" si="19">D283*E283</f>
        <v>0</v>
      </c>
      <c r="G283" s="49"/>
      <c r="H283" s="49"/>
      <c r="I283" s="49"/>
      <c r="J283" s="49"/>
      <c r="K283" s="49"/>
      <c r="L283" s="49"/>
      <c r="M283" s="49"/>
      <c r="N283" s="49"/>
      <c r="O283" s="49"/>
      <c r="Q283" s="3"/>
      <c r="S283" s="3"/>
    </row>
    <row r="284" spans="1:19" ht="25.5" outlineLevel="2" x14ac:dyDescent="0.25">
      <c r="A284" s="34" t="s">
        <v>459</v>
      </c>
      <c r="B284" s="35" t="s">
        <v>460</v>
      </c>
      <c r="C284" s="67" t="s">
        <v>14</v>
      </c>
      <c r="D284" s="37"/>
      <c r="E284" s="38"/>
      <c r="F284" s="39">
        <f t="shared" si="19"/>
        <v>0</v>
      </c>
      <c r="G284" s="49"/>
      <c r="H284" s="49"/>
      <c r="I284" s="49"/>
      <c r="J284" s="49"/>
      <c r="K284" s="49"/>
      <c r="L284" s="49"/>
      <c r="M284" s="49"/>
      <c r="N284" s="49"/>
      <c r="O284" s="49"/>
      <c r="Q284" s="3"/>
      <c r="S284" s="3"/>
    </row>
    <row r="285" spans="1:19" ht="25.5" outlineLevel="2" x14ac:dyDescent="0.25">
      <c r="A285" s="34" t="s">
        <v>461</v>
      </c>
      <c r="B285" s="35" t="s">
        <v>462</v>
      </c>
      <c r="C285" s="67" t="s">
        <v>11</v>
      </c>
      <c r="D285" s="37"/>
      <c r="E285" s="38"/>
      <c r="F285" s="39">
        <f t="shared" si="19"/>
        <v>0</v>
      </c>
      <c r="G285" s="49"/>
      <c r="H285" s="49"/>
      <c r="I285" s="49"/>
      <c r="J285" s="49"/>
      <c r="K285" s="49"/>
      <c r="L285" s="49"/>
      <c r="M285" s="49"/>
      <c r="N285" s="49"/>
      <c r="O285" s="49"/>
      <c r="Q285" s="3"/>
      <c r="S285" s="3"/>
    </row>
    <row r="286" spans="1:19" ht="25.5" outlineLevel="2" x14ac:dyDescent="0.25">
      <c r="A286" s="34" t="s">
        <v>463</v>
      </c>
      <c r="B286" s="35" t="s">
        <v>464</v>
      </c>
      <c r="C286" s="67" t="s">
        <v>14</v>
      </c>
      <c r="D286" s="37"/>
      <c r="E286" s="38"/>
      <c r="F286" s="39">
        <f t="shared" si="19"/>
        <v>0</v>
      </c>
      <c r="G286" s="49"/>
      <c r="H286" s="49"/>
      <c r="I286" s="49"/>
      <c r="J286" s="49"/>
      <c r="K286" s="49"/>
      <c r="L286" s="49"/>
      <c r="M286" s="49"/>
      <c r="N286" s="49"/>
      <c r="O286" s="49"/>
      <c r="Q286" s="3"/>
      <c r="S286" s="3"/>
    </row>
    <row r="287" spans="1:19" ht="25.5" outlineLevel="2" x14ac:dyDescent="0.25">
      <c r="A287" s="34" t="s">
        <v>465</v>
      </c>
      <c r="B287" s="35" t="s">
        <v>466</v>
      </c>
      <c r="C287" s="67" t="s">
        <v>11</v>
      </c>
      <c r="D287" s="37"/>
      <c r="E287" s="38"/>
      <c r="F287" s="39">
        <f t="shared" si="19"/>
        <v>0</v>
      </c>
      <c r="G287" s="49"/>
      <c r="H287" s="49"/>
      <c r="I287" s="49"/>
      <c r="J287" s="49"/>
      <c r="K287" s="49"/>
      <c r="L287" s="49"/>
      <c r="M287" s="49"/>
      <c r="N287" s="49"/>
      <c r="O287" s="49"/>
      <c r="Q287" s="3"/>
      <c r="S287" s="3"/>
    </row>
    <row r="288" spans="1:19" ht="25.5" outlineLevel="2" x14ac:dyDescent="0.25">
      <c r="A288" s="34" t="s">
        <v>467</v>
      </c>
      <c r="B288" s="35" t="s">
        <v>468</v>
      </c>
      <c r="C288" s="67" t="s">
        <v>14</v>
      </c>
      <c r="D288" s="37"/>
      <c r="E288" s="38"/>
      <c r="F288" s="39">
        <f t="shared" si="19"/>
        <v>0</v>
      </c>
      <c r="G288" s="49"/>
      <c r="H288" s="49"/>
      <c r="I288" s="49"/>
      <c r="J288" s="49"/>
      <c r="K288" s="49"/>
      <c r="L288" s="49"/>
      <c r="M288" s="49"/>
      <c r="N288" s="49"/>
      <c r="O288" s="49"/>
      <c r="Q288" s="3"/>
      <c r="S288" s="3"/>
    </row>
    <row r="289" spans="1:19" ht="25.5" outlineLevel="2" x14ac:dyDescent="0.25">
      <c r="A289" s="34" t="s">
        <v>469</v>
      </c>
      <c r="B289" s="35" t="s">
        <v>470</v>
      </c>
      <c r="C289" s="67" t="s">
        <v>11</v>
      </c>
      <c r="D289" s="37"/>
      <c r="E289" s="38"/>
      <c r="F289" s="39">
        <f t="shared" si="19"/>
        <v>0</v>
      </c>
      <c r="G289" s="49"/>
      <c r="H289" s="49"/>
      <c r="I289" s="49"/>
      <c r="J289" s="49"/>
      <c r="K289" s="49"/>
      <c r="L289" s="49"/>
      <c r="M289" s="49"/>
      <c r="N289" s="49"/>
      <c r="O289" s="49"/>
      <c r="Q289" s="3"/>
      <c r="S289" s="3"/>
    </row>
    <row r="290" spans="1:19" ht="25.5" outlineLevel="2" x14ac:dyDescent="0.25">
      <c r="A290" s="34" t="s">
        <v>471</v>
      </c>
      <c r="B290" s="35" t="s">
        <v>472</v>
      </c>
      <c r="C290" s="67" t="s">
        <v>14</v>
      </c>
      <c r="D290" s="37"/>
      <c r="E290" s="38"/>
      <c r="F290" s="39">
        <f t="shared" si="19"/>
        <v>0</v>
      </c>
      <c r="G290" s="49"/>
      <c r="H290" s="49"/>
      <c r="I290" s="49"/>
      <c r="J290" s="49"/>
      <c r="K290" s="49"/>
      <c r="L290" s="49"/>
      <c r="M290" s="49"/>
      <c r="N290" s="49"/>
      <c r="O290" s="49"/>
      <c r="Q290" s="3"/>
      <c r="S290" s="3"/>
    </row>
    <row r="291" spans="1:19" outlineLevel="1" x14ac:dyDescent="0.25">
      <c r="A291" s="29">
        <v>14.2</v>
      </c>
      <c r="B291" s="84" t="s">
        <v>473</v>
      </c>
      <c r="C291" s="85"/>
      <c r="D291" s="86"/>
      <c r="E291" s="85"/>
      <c r="F291" s="85"/>
      <c r="G291" s="49"/>
      <c r="H291" s="49"/>
      <c r="I291" s="49"/>
      <c r="J291" s="49"/>
      <c r="K291" s="49"/>
      <c r="L291" s="49"/>
      <c r="M291" s="49"/>
      <c r="N291" s="49"/>
      <c r="O291" s="49"/>
      <c r="Q291" s="3"/>
      <c r="S291" s="3"/>
    </row>
    <row r="292" spans="1:19" outlineLevel="2" x14ac:dyDescent="0.25">
      <c r="A292" s="34" t="s">
        <v>474</v>
      </c>
      <c r="B292" s="35" t="s">
        <v>475</v>
      </c>
      <c r="C292" s="67" t="s">
        <v>11</v>
      </c>
      <c r="D292" s="37"/>
      <c r="E292" s="38"/>
      <c r="F292" s="39">
        <f>D292*E292</f>
        <v>0</v>
      </c>
      <c r="G292" s="49"/>
      <c r="H292" s="49"/>
      <c r="I292" s="49"/>
      <c r="J292" s="49"/>
      <c r="K292" s="49"/>
      <c r="L292" s="49"/>
      <c r="M292" s="49"/>
      <c r="N292" s="49"/>
      <c r="O292" s="49"/>
      <c r="Q292" s="3"/>
      <c r="S292" s="3"/>
    </row>
    <row r="293" spans="1:19" outlineLevel="2" x14ac:dyDescent="0.25">
      <c r="A293" s="34" t="s">
        <v>476</v>
      </c>
      <c r="B293" s="35" t="s">
        <v>477</v>
      </c>
      <c r="C293" s="67" t="s">
        <v>14</v>
      </c>
      <c r="D293" s="37"/>
      <c r="E293" s="38"/>
      <c r="F293" s="39">
        <f>D293*E293</f>
        <v>0</v>
      </c>
      <c r="G293" s="49"/>
      <c r="H293" s="49"/>
      <c r="I293" s="49"/>
      <c r="J293" s="49"/>
      <c r="K293" s="49"/>
      <c r="L293" s="49"/>
      <c r="M293" s="49"/>
      <c r="N293" s="49"/>
      <c r="O293" s="49"/>
      <c r="Q293" s="3"/>
      <c r="S293" s="3"/>
    </row>
    <row r="294" spans="1:19" outlineLevel="1" x14ac:dyDescent="0.25">
      <c r="A294" s="29">
        <v>14.3</v>
      </c>
      <c r="B294" s="84" t="s">
        <v>220</v>
      </c>
      <c r="C294" s="85"/>
      <c r="D294" s="86"/>
      <c r="E294" s="85"/>
      <c r="F294" s="85"/>
      <c r="G294" s="49"/>
      <c r="H294" s="49"/>
      <c r="I294" s="49"/>
      <c r="J294" s="49"/>
      <c r="K294" s="49"/>
      <c r="L294" s="49"/>
      <c r="M294" s="49"/>
      <c r="N294" s="49"/>
      <c r="O294" s="49"/>
      <c r="Q294" s="3"/>
      <c r="S294" s="3"/>
    </row>
    <row r="295" spans="1:19" ht="25.5" outlineLevel="2" x14ac:dyDescent="0.25">
      <c r="A295" s="34" t="s">
        <v>478</v>
      </c>
      <c r="B295" s="35" t="s">
        <v>479</v>
      </c>
      <c r="C295" s="67" t="s">
        <v>11</v>
      </c>
      <c r="D295" s="37"/>
      <c r="E295" s="38"/>
      <c r="F295" s="39">
        <f>D295*E295</f>
        <v>0</v>
      </c>
      <c r="G295" s="49"/>
      <c r="H295" s="49"/>
      <c r="I295" s="49"/>
      <c r="J295" s="49"/>
      <c r="K295" s="49"/>
      <c r="L295" s="49"/>
      <c r="M295" s="49"/>
      <c r="N295" s="49"/>
      <c r="O295" s="49"/>
      <c r="Q295" s="3"/>
      <c r="S295" s="3"/>
    </row>
    <row r="296" spans="1:19" ht="25.5" outlineLevel="2" x14ac:dyDescent="0.25">
      <c r="A296" s="34" t="s">
        <v>480</v>
      </c>
      <c r="B296" s="35" t="s">
        <v>481</v>
      </c>
      <c r="C296" s="67" t="s">
        <v>14</v>
      </c>
      <c r="D296" s="37"/>
      <c r="E296" s="38"/>
      <c r="F296" s="63">
        <f>D296*E296</f>
        <v>0</v>
      </c>
      <c r="G296" s="49"/>
      <c r="H296" s="49"/>
      <c r="I296" s="49"/>
      <c r="J296" s="49"/>
      <c r="K296" s="49"/>
      <c r="L296" s="49"/>
      <c r="M296" s="49"/>
      <c r="N296" s="49"/>
      <c r="O296" s="49"/>
      <c r="Q296" s="3"/>
      <c r="S296" s="3"/>
    </row>
    <row r="297" spans="1:19" ht="25.5" outlineLevel="2" x14ac:dyDescent="0.25">
      <c r="A297" s="34" t="s">
        <v>482</v>
      </c>
      <c r="B297" s="35" t="s">
        <v>483</v>
      </c>
      <c r="C297" s="67" t="s">
        <v>11</v>
      </c>
      <c r="D297" s="37"/>
      <c r="E297" s="38"/>
      <c r="F297" s="39">
        <f>D297*E297</f>
        <v>0</v>
      </c>
      <c r="G297" s="49"/>
      <c r="H297" s="49"/>
      <c r="I297" s="49"/>
      <c r="J297" s="49"/>
      <c r="K297" s="49"/>
      <c r="L297" s="49"/>
      <c r="M297" s="49"/>
      <c r="N297" s="49"/>
      <c r="O297" s="49"/>
      <c r="Q297" s="3"/>
      <c r="S297" s="3"/>
    </row>
    <row r="298" spans="1:19" outlineLevel="2" x14ac:dyDescent="0.25">
      <c r="A298" s="34" t="s">
        <v>484</v>
      </c>
      <c r="B298" s="35" t="s">
        <v>485</v>
      </c>
      <c r="C298" s="67" t="s">
        <v>11</v>
      </c>
      <c r="D298" s="37"/>
      <c r="E298" s="38"/>
      <c r="F298" s="39">
        <f>D298*E298</f>
        <v>0</v>
      </c>
      <c r="G298" s="49"/>
      <c r="H298" s="49"/>
      <c r="I298" s="49"/>
      <c r="J298" s="49"/>
      <c r="K298" s="49"/>
      <c r="L298" s="49"/>
      <c r="M298" s="49"/>
      <c r="N298" s="49"/>
      <c r="O298" s="49"/>
      <c r="Q298" s="3"/>
      <c r="S298" s="3"/>
    </row>
    <row r="299" spans="1:19" outlineLevel="1" x14ac:dyDescent="0.25">
      <c r="A299" s="45"/>
      <c r="B299" s="4"/>
      <c r="C299" s="18"/>
      <c r="D299" s="46"/>
      <c r="E299" s="47" t="str">
        <f>"TOTAL CAPÍTULO "&amp;$A$281</f>
        <v>TOTAL CAPÍTULO 14</v>
      </c>
      <c r="F299" s="48">
        <f>SUM(F283:F298)</f>
        <v>0</v>
      </c>
      <c r="G299" s="49"/>
      <c r="H299" s="49"/>
      <c r="I299" s="49"/>
      <c r="J299" s="49"/>
      <c r="K299" s="49"/>
      <c r="L299" s="49"/>
      <c r="M299" s="49"/>
      <c r="N299" s="49"/>
      <c r="O299" s="49"/>
      <c r="Q299" s="3"/>
      <c r="S299" s="3"/>
    </row>
    <row r="300" spans="1:19" outlineLevel="1" x14ac:dyDescent="0.25">
      <c r="A300" s="45"/>
      <c r="B300" s="4"/>
      <c r="C300" s="18"/>
      <c r="D300" s="46"/>
      <c r="E300" s="64"/>
      <c r="F300" s="54"/>
      <c r="G300" s="49"/>
      <c r="H300" s="49"/>
      <c r="I300" s="49"/>
      <c r="J300" s="49"/>
      <c r="K300" s="49"/>
      <c r="L300" s="49"/>
      <c r="M300" s="49"/>
      <c r="N300" s="49"/>
      <c r="O300" s="49"/>
      <c r="Q300" s="3"/>
      <c r="S300" s="3"/>
    </row>
    <row r="301" spans="1:19" x14ac:dyDescent="0.25">
      <c r="A301" s="22">
        <f>A281+1</f>
        <v>15</v>
      </c>
      <c r="B301" s="81" t="s">
        <v>486</v>
      </c>
      <c r="C301" s="82"/>
      <c r="D301" s="83"/>
      <c r="E301" s="24"/>
      <c r="F301" s="26"/>
      <c r="G301" s="49"/>
      <c r="H301" s="49"/>
      <c r="I301" s="49"/>
      <c r="J301" s="49"/>
      <c r="K301" s="49"/>
      <c r="L301" s="49"/>
      <c r="M301" s="49"/>
      <c r="N301" s="49"/>
      <c r="O301" s="49"/>
      <c r="Q301" s="3"/>
      <c r="S301" s="3"/>
    </row>
    <row r="302" spans="1:19" outlineLevel="1" x14ac:dyDescent="0.25">
      <c r="A302" s="29">
        <v>15.1</v>
      </c>
      <c r="B302" s="84" t="s">
        <v>487</v>
      </c>
      <c r="C302" s="85"/>
      <c r="D302" s="86"/>
      <c r="E302" s="85"/>
      <c r="F302" s="85"/>
      <c r="G302" s="49"/>
      <c r="H302" s="49"/>
      <c r="I302" s="49"/>
      <c r="J302" s="49"/>
      <c r="K302" s="49"/>
      <c r="L302" s="49"/>
      <c r="M302" s="49"/>
      <c r="N302" s="49"/>
      <c r="O302" s="49"/>
      <c r="Q302" s="3"/>
      <c r="S302" s="3"/>
    </row>
    <row r="303" spans="1:19" outlineLevel="2" x14ac:dyDescent="0.25">
      <c r="A303" s="34" t="s">
        <v>488</v>
      </c>
      <c r="B303" s="35" t="s">
        <v>489</v>
      </c>
      <c r="C303" s="67" t="s">
        <v>17</v>
      </c>
      <c r="D303" s="37"/>
      <c r="E303" s="38"/>
      <c r="F303" s="39">
        <f>D303*E303</f>
        <v>0</v>
      </c>
      <c r="G303" s="49"/>
      <c r="H303" s="49"/>
      <c r="I303" s="49"/>
      <c r="J303" s="49"/>
      <c r="K303" s="49"/>
      <c r="L303" s="49"/>
      <c r="M303" s="49"/>
      <c r="N303" s="49"/>
      <c r="O303" s="49"/>
      <c r="Q303" s="3"/>
      <c r="S303" s="3"/>
    </row>
    <row r="304" spans="1:19" outlineLevel="2" x14ac:dyDescent="0.25">
      <c r="A304" s="34" t="s">
        <v>490</v>
      </c>
      <c r="B304" s="35" t="s">
        <v>491</v>
      </c>
      <c r="C304" s="67" t="s">
        <v>17</v>
      </c>
      <c r="D304" s="37"/>
      <c r="E304" s="38"/>
      <c r="F304" s="39">
        <f>D304*E304</f>
        <v>0</v>
      </c>
      <c r="G304" s="49"/>
      <c r="H304" s="49"/>
      <c r="I304" s="49"/>
      <c r="J304" s="49"/>
      <c r="K304" s="49"/>
      <c r="L304" s="49"/>
      <c r="M304" s="49"/>
      <c r="N304" s="49"/>
      <c r="O304" s="49"/>
      <c r="Q304" s="3"/>
      <c r="S304" s="3"/>
    </row>
    <row r="305" spans="1:19" outlineLevel="2" x14ac:dyDescent="0.25">
      <c r="A305" s="34" t="s">
        <v>492</v>
      </c>
      <c r="B305" s="35" t="s">
        <v>493</v>
      </c>
      <c r="C305" s="67" t="s">
        <v>17</v>
      </c>
      <c r="D305" s="37"/>
      <c r="E305" s="38"/>
      <c r="F305" s="39">
        <f>D305*E305</f>
        <v>0</v>
      </c>
      <c r="G305" s="49"/>
      <c r="H305" s="49"/>
      <c r="I305" s="49"/>
      <c r="J305" s="49"/>
      <c r="K305" s="49"/>
      <c r="L305" s="49"/>
      <c r="M305" s="49"/>
      <c r="N305" s="49"/>
      <c r="O305" s="49"/>
      <c r="Q305" s="3"/>
      <c r="S305" s="3"/>
    </row>
    <row r="306" spans="1:19" outlineLevel="1" x14ac:dyDescent="0.25">
      <c r="A306" s="29">
        <v>15.2</v>
      </c>
      <c r="B306" s="84" t="s">
        <v>494</v>
      </c>
      <c r="C306" s="85"/>
      <c r="D306" s="86"/>
      <c r="E306" s="85"/>
      <c r="F306" s="85"/>
      <c r="G306" s="49"/>
      <c r="H306" s="49"/>
      <c r="I306" s="49"/>
      <c r="J306" s="49"/>
      <c r="K306" s="49"/>
      <c r="L306" s="49"/>
      <c r="M306" s="49"/>
      <c r="N306" s="49"/>
      <c r="O306" s="49"/>
      <c r="Q306" s="3"/>
      <c r="S306" s="3"/>
    </row>
    <row r="307" spans="1:19" outlineLevel="2" x14ac:dyDescent="0.25">
      <c r="A307" s="34" t="s">
        <v>495</v>
      </c>
      <c r="B307" s="35" t="s">
        <v>496</v>
      </c>
      <c r="C307" s="67" t="s">
        <v>11</v>
      </c>
      <c r="D307" s="37"/>
      <c r="E307" s="38"/>
      <c r="F307" s="39">
        <f>D307*E307</f>
        <v>0</v>
      </c>
      <c r="G307" s="49"/>
      <c r="H307" s="49"/>
      <c r="I307" s="49"/>
      <c r="J307" s="49"/>
      <c r="K307" s="49"/>
      <c r="L307" s="49"/>
      <c r="M307" s="49"/>
      <c r="N307" s="49"/>
      <c r="O307" s="49"/>
      <c r="Q307" s="3"/>
      <c r="S307" s="3"/>
    </row>
    <row r="308" spans="1:19" outlineLevel="1" x14ac:dyDescent="0.25">
      <c r="A308" s="45"/>
      <c r="B308" s="4"/>
      <c r="C308" s="18"/>
      <c r="D308" s="46"/>
      <c r="E308" s="47" t="str">
        <f>"TOTAL CAPÍTULO "&amp;$A$301</f>
        <v>TOTAL CAPÍTULO 15</v>
      </c>
      <c r="F308" s="48">
        <f>SUM(F303:F307)</f>
        <v>0</v>
      </c>
      <c r="G308" s="49"/>
      <c r="H308" s="49"/>
      <c r="I308" s="49"/>
      <c r="J308" s="49"/>
      <c r="K308" s="49"/>
      <c r="L308" s="49"/>
      <c r="M308" s="49"/>
      <c r="N308" s="49"/>
      <c r="O308" s="49"/>
      <c r="Q308" s="3"/>
      <c r="S308" s="3"/>
    </row>
    <row r="309" spans="1:19" outlineLevel="1" x14ac:dyDescent="0.25">
      <c r="A309" s="45"/>
      <c r="B309" s="4"/>
      <c r="C309" s="18"/>
      <c r="D309" s="46"/>
      <c r="E309" s="64"/>
      <c r="F309" s="54"/>
      <c r="G309" s="49"/>
      <c r="H309" s="49"/>
      <c r="I309" s="49"/>
      <c r="J309" s="49"/>
      <c r="K309" s="49"/>
      <c r="L309" s="49"/>
      <c r="M309" s="49"/>
      <c r="N309" s="49"/>
      <c r="O309" s="49"/>
      <c r="Q309" s="3"/>
      <c r="S309" s="3"/>
    </row>
    <row r="310" spans="1:19" x14ac:dyDescent="0.25">
      <c r="A310" s="22">
        <f>A301+1</f>
        <v>16</v>
      </c>
      <c r="B310" s="81" t="s">
        <v>497</v>
      </c>
      <c r="C310" s="82"/>
      <c r="D310" s="83"/>
      <c r="E310" s="24"/>
      <c r="F310" s="26"/>
      <c r="G310" s="49"/>
      <c r="H310" s="49"/>
      <c r="I310" s="49"/>
      <c r="J310" s="49"/>
      <c r="K310" s="49"/>
      <c r="L310" s="49"/>
      <c r="M310" s="49"/>
      <c r="N310" s="49"/>
      <c r="O310" s="49"/>
      <c r="Q310" s="3"/>
      <c r="S310" s="3"/>
    </row>
    <row r="311" spans="1:19" outlineLevel="1" x14ac:dyDescent="0.25">
      <c r="A311" s="29">
        <v>16.100000000000001</v>
      </c>
      <c r="B311" s="84" t="s">
        <v>497</v>
      </c>
      <c r="C311" s="85"/>
      <c r="D311" s="86"/>
      <c r="E311" s="85"/>
      <c r="F311" s="85"/>
      <c r="G311" s="49"/>
      <c r="H311" s="49"/>
      <c r="I311" s="49"/>
      <c r="J311" s="49"/>
      <c r="K311" s="49"/>
      <c r="L311" s="49"/>
      <c r="M311" s="49"/>
      <c r="N311" s="49"/>
      <c r="O311" s="49"/>
      <c r="Q311" s="3"/>
      <c r="S311" s="3"/>
    </row>
    <row r="312" spans="1:19" outlineLevel="2" x14ac:dyDescent="0.25">
      <c r="A312" s="34" t="s">
        <v>498</v>
      </c>
      <c r="B312" s="35" t="s">
        <v>499</v>
      </c>
      <c r="C312" s="67" t="s">
        <v>500</v>
      </c>
      <c r="D312" s="37"/>
      <c r="E312" s="38"/>
      <c r="F312" s="39">
        <f>D312*E312</f>
        <v>0</v>
      </c>
      <c r="G312" s="49"/>
      <c r="H312" s="49"/>
      <c r="I312" s="49"/>
      <c r="J312" s="49"/>
      <c r="K312" s="49"/>
      <c r="L312" s="49"/>
      <c r="M312" s="49"/>
      <c r="N312" s="49"/>
      <c r="O312" s="49"/>
      <c r="Q312" s="3"/>
      <c r="S312" s="3"/>
    </row>
    <row r="313" spans="1:19" outlineLevel="1" x14ac:dyDescent="0.25">
      <c r="A313" s="45"/>
      <c r="B313" s="4"/>
      <c r="C313" s="18"/>
      <c r="D313" s="46"/>
      <c r="E313" s="47" t="str">
        <f>"TOTAL CAPÍTULO "&amp;$A$310</f>
        <v>TOTAL CAPÍTULO 16</v>
      </c>
      <c r="F313" s="48">
        <f>SUM(F312:F312)</f>
        <v>0</v>
      </c>
      <c r="G313" s="49"/>
      <c r="H313" s="49"/>
      <c r="I313" s="49"/>
      <c r="J313" s="49"/>
      <c r="K313" s="49"/>
      <c r="L313" s="49"/>
      <c r="M313" s="49"/>
      <c r="N313" s="49"/>
      <c r="O313" s="49"/>
      <c r="Q313" s="3"/>
      <c r="S313" s="3"/>
    </row>
    <row r="314" spans="1:19" outlineLevel="1" x14ac:dyDescent="0.25">
      <c r="A314" s="45"/>
      <c r="B314" s="4"/>
      <c r="C314" s="18"/>
      <c r="D314" s="46"/>
      <c r="E314" s="64"/>
      <c r="F314" s="54"/>
      <c r="G314" s="49"/>
      <c r="H314" s="49"/>
      <c r="I314" s="49"/>
      <c r="J314" s="49"/>
      <c r="K314" s="49"/>
      <c r="L314" s="49"/>
      <c r="M314" s="49"/>
      <c r="N314" s="49"/>
      <c r="O314" s="49"/>
      <c r="Q314" s="3"/>
      <c r="S314" s="3"/>
    </row>
    <row r="315" spans="1:19" x14ac:dyDescent="0.25">
      <c r="A315" s="22">
        <f>A310+1</f>
        <v>17</v>
      </c>
      <c r="B315" s="81" t="s">
        <v>501</v>
      </c>
      <c r="C315" s="82"/>
      <c r="D315" s="83"/>
      <c r="E315" s="24"/>
      <c r="F315" s="26"/>
      <c r="G315" s="27"/>
      <c r="H315" s="28"/>
      <c r="I315" s="28"/>
      <c r="J315" s="28"/>
      <c r="K315" s="28"/>
      <c r="L315" s="28"/>
      <c r="M315" s="28"/>
      <c r="N315" s="28"/>
      <c r="O315" s="28"/>
      <c r="Q315" s="3"/>
      <c r="S315" s="3"/>
    </row>
    <row r="316" spans="1:19" outlineLevel="1" x14ac:dyDescent="0.25">
      <c r="A316" s="43">
        <v>17.100000000000001</v>
      </c>
      <c r="B316" s="30" t="s">
        <v>502</v>
      </c>
      <c r="C316" s="44"/>
      <c r="D316" s="32"/>
      <c r="E316" s="33"/>
      <c r="F316" s="33"/>
      <c r="G316" s="27"/>
      <c r="H316" s="28"/>
      <c r="I316" s="28"/>
      <c r="J316" s="28"/>
      <c r="K316" s="28"/>
      <c r="L316" s="28"/>
      <c r="M316" s="28"/>
      <c r="N316" s="28"/>
      <c r="O316" s="28"/>
      <c r="Q316" s="3"/>
      <c r="S316" s="3"/>
    </row>
    <row r="317" spans="1:19" outlineLevel="2" x14ac:dyDescent="0.25">
      <c r="A317" s="29" t="s">
        <v>503</v>
      </c>
      <c r="B317" s="84" t="s">
        <v>504</v>
      </c>
      <c r="C317" s="85"/>
      <c r="D317" s="86"/>
      <c r="E317" s="85"/>
      <c r="F317" s="85"/>
      <c r="G317" s="27"/>
      <c r="H317" s="28"/>
      <c r="I317" s="28"/>
      <c r="J317" s="28"/>
      <c r="K317" s="28"/>
      <c r="L317" s="28"/>
      <c r="M317" s="28"/>
      <c r="N317" s="28"/>
      <c r="O317" s="28"/>
      <c r="Q317" s="3"/>
      <c r="S317" s="3"/>
    </row>
    <row r="318" spans="1:19" outlineLevel="3" x14ac:dyDescent="0.25">
      <c r="A318" s="34" t="s">
        <v>505</v>
      </c>
      <c r="B318" s="35" t="s">
        <v>506</v>
      </c>
      <c r="C318" s="67" t="s">
        <v>14</v>
      </c>
      <c r="D318" s="37"/>
      <c r="E318" s="38"/>
      <c r="F318" s="39">
        <f>E318*D318</f>
        <v>0</v>
      </c>
      <c r="G318" s="40"/>
      <c r="H318" s="40"/>
      <c r="I318" s="40"/>
      <c r="J318" s="40"/>
      <c r="K318" s="40"/>
      <c r="L318" s="40"/>
      <c r="M318" s="40"/>
      <c r="N318" s="40"/>
      <c r="O318" s="40"/>
      <c r="Q318" s="3"/>
      <c r="S318" s="3"/>
    </row>
    <row r="319" spans="1:19" outlineLevel="3" x14ac:dyDescent="0.25">
      <c r="A319" s="34" t="s">
        <v>507</v>
      </c>
      <c r="B319" s="35" t="s">
        <v>508</v>
      </c>
      <c r="C319" s="36" t="s">
        <v>17</v>
      </c>
      <c r="D319" s="37"/>
      <c r="E319" s="39"/>
      <c r="F319" s="39">
        <f t="shared" ref="F319:F382" si="20">E319*D319</f>
        <v>0</v>
      </c>
      <c r="G319" s="40"/>
      <c r="H319" s="40"/>
      <c r="I319" s="40"/>
      <c r="J319" s="40"/>
      <c r="K319" s="40"/>
      <c r="L319" s="40"/>
      <c r="M319" s="40"/>
      <c r="N319" s="40"/>
      <c r="O319" s="40"/>
      <c r="Q319" s="3"/>
      <c r="S319" s="3"/>
    </row>
    <row r="320" spans="1:19" outlineLevel="3" x14ac:dyDescent="0.25">
      <c r="A320" s="34" t="s">
        <v>509</v>
      </c>
      <c r="B320" s="35" t="s">
        <v>510</v>
      </c>
      <c r="C320" s="87" t="s">
        <v>14</v>
      </c>
      <c r="D320" s="37"/>
      <c r="E320" s="39"/>
      <c r="F320" s="39">
        <f t="shared" si="20"/>
        <v>0</v>
      </c>
      <c r="G320" s="40"/>
      <c r="H320" s="40"/>
      <c r="I320" s="40"/>
      <c r="J320" s="40"/>
      <c r="K320" s="40"/>
      <c r="L320" s="40"/>
      <c r="M320" s="40"/>
      <c r="N320" s="40"/>
      <c r="O320" s="40"/>
      <c r="Q320" s="3"/>
      <c r="S320" s="3"/>
    </row>
    <row r="321" spans="1:19" outlineLevel="3" x14ac:dyDescent="0.25">
      <c r="A321" s="34" t="s">
        <v>511</v>
      </c>
      <c r="B321" s="35" t="s">
        <v>512</v>
      </c>
      <c r="C321" s="36" t="s">
        <v>17</v>
      </c>
      <c r="D321" s="37"/>
      <c r="E321" s="39"/>
      <c r="F321" s="39">
        <f t="shared" si="20"/>
        <v>0</v>
      </c>
      <c r="G321" s="40"/>
      <c r="H321" s="40"/>
      <c r="I321" s="40"/>
      <c r="J321" s="40"/>
      <c r="K321" s="40"/>
      <c r="L321" s="40"/>
      <c r="M321" s="40"/>
      <c r="N321" s="40"/>
      <c r="O321" s="40"/>
      <c r="Q321" s="3"/>
      <c r="S321" s="3"/>
    </row>
    <row r="322" spans="1:19" outlineLevel="3" x14ac:dyDescent="0.25">
      <c r="A322" s="34" t="s">
        <v>513</v>
      </c>
      <c r="B322" s="35" t="s">
        <v>514</v>
      </c>
      <c r="C322" s="36" t="s">
        <v>17</v>
      </c>
      <c r="D322" s="37"/>
      <c r="E322" s="39"/>
      <c r="F322" s="39">
        <f t="shared" si="20"/>
        <v>0</v>
      </c>
      <c r="G322" s="40"/>
      <c r="H322" s="40"/>
      <c r="I322" s="40"/>
      <c r="J322" s="40"/>
      <c r="K322" s="40"/>
      <c r="L322" s="40"/>
      <c r="M322" s="40"/>
      <c r="N322" s="40"/>
      <c r="O322" s="40"/>
      <c r="Q322" s="3"/>
      <c r="S322" s="3"/>
    </row>
    <row r="323" spans="1:19" outlineLevel="3" x14ac:dyDescent="0.25">
      <c r="A323" s="34" t="s">
        <v>515</v>
      </c>
      <c r="B323" s="35" t="s">
        <v>516</v>
      </c>
      <c r="C323" s="36" t="s">
        <v>17</v>
      </c>
      <c r="D323" s="37"/>
      <c r="E323" s="39"/>
      <c r="F323" s="39">
        <f t="shared" si="20"/>
        <v>0</v>
      </c>
      <c r="G323" s="40"/>
      <c r="H323" s="40"/>
      <c r="I323" s="40"/>
      <c r="J323" s="40"/>
      <c r="K323" s="40"/>
      <c r="L323" s="40"/>
      <c r="M323" s="40"/>
      <c r="N323" s="40"/>
      <c r="O323" s="40"/>
      <c r="Q323" s="3"/>
      <c r="S323" s="3"/>
    </row>
    <row r="324" spans="1:19" outlineLevel="3" x14ac:dyDescent="0.25">
      <c r="A324" s="34" t="s">
        <v>517</v>
      </c>
      <c r="B324" s="35" t="s">
        <v>518</v>
      </c>
      <c r="C324" s="36" t="s">
        <v>17</v>
      </c>
      <c r="D324" s="37"/>
      <c r="E324" s="39"/>
      <c r="F324" s="39">
        <f t="shared" si="20"/>
        <v>0</v>
      </c>
      <c r="G324" s="40"/>
      <c r="H324" s="40"/>
      <c r="I324" s="40"/>
      <c r="J324" s="40"/>
      <c r="K324" s="40"/>
      <c r="L324" s="40"/>
      <c r="M324" s="40"/>
      <c r="N324" s="40"/>
      <c r="O324" s="40"/>
      <c r="Q324" s="3"/>
      <c r="S324" s="3"/>
    </row>
    <row r="325" spans="1:19" outlineLevel="3" x14ac:dyDescent="0.25">
      <c r="A325" s="34" t="s">
        <v>519</v>
      </c>
      <c r="B325" s="35" t="s">
        <v>520</v>
      </c>
      <c r="C325" s="36" t="s">
        <v>17</v>
      </c>
      <c r="D325" s="37"/>
      <c r="E325" s="39"/>
      <c r="F325" s="39">
        <f t="shared" si="20"/>
        <v>0</v>
      </c>
      <c r="G325" s="40"/>
      <c r="H325" s="40"/>
      <c r="I325" s="40"/>
      <c r="J325" s="40"/>
      <c r="K325" s="40"/>
      <c r="L325" s="40"/>
      <c r="M325" s="40"/>
      <c r="N325" s="40"/>
      <c r="O325" s="40"/>
      <c r="Q325" s="3"/>
      <c r="S325" s="3"/>
    </row>
    <row r="326" spans="1:19" outlineLevel="3" x14ac:dyDescent="0.25">
      <c r="A326" s="34" t="s">
        <v>521</v>
      </c>
      <c r="B326" s="35" t="s">
        <v>522</v>
      </c>
      <c r="C326" s="87" t="s">
        <v>17</v>
      </c>
      <c r="D326" s="37"/>
      <c r="E326" s="39"/>
      <c r="F326" s="39">
        <f t="shared" si="20"/>
        <v>0</v>
      </c>
      <c r="G326" s="40"/>
      <c r="H326" s="40"/>
      <c r="I326" s="40"/>
      <c r="J326" s="40"/>
      <c r="K326" s="40"/>
      <c r="L326" s="40"/>
      <c r="M326" s="40"/>
      <c r="N326" s="40"/>
      <c r="O326" s="40"/>
      <c r="Q326" s="3"/>
      <c r="S326" s="3"/>
    </row>
    <row r="327" spans="1:19" outlineLevel="3" x14ac:dyDescent="0.25">
      <c r="A327" s="34" t="s">
        <v>523</v>
      </c>
      <c r="B327" s="35" t="s">
        <v>524</v>
      </c>
      <c r="C327" s="87" t="s">
        <v>17</v>
      </c>
      <c r="D327" s="37"/>
      <c r="E327" s="39"/>
      <c r="F327" s="39">
        <f t="shared" si="20"/>
        <v>0</v>
      </c>
      <c r="G327" s="40"/>
      <c r="H327" s="40"/>
      <c r="I327" s="40"/>
      <c r="J327" s="40"/>
      <c r="K327" s="40"/>
      <c r="L327" s="40"/>
      <c r="M327" s="40"/>
      <c r="N327" s="40"/>
      <c r="O327" s="40"/>
      <c r="Q327" s="3"/>
      <c r="S327" s="3"/>
    </row>
    <row r="328" spans="1:19" outlineLevel="3" x14ac:dyDescent="0.25">
      <c r="A328" s="34" t="s">
        <v>525</v>
      </c>
      <c r="B328" s="35" t="s">
        <v>526</v>
      </c>
      <c r="C328" s="36" t="s">
        <v>17</v>
      </c>
      <c r="D328" s="37"/>
      <c r="E328" s="39"/>
      <c r="F328" s="39">
        <f t="shared" si="20"/>
        <v>0</v>
      </c>
      <c r="G328" s="40"/>
      <c r="H328" s="40"/>
      <c r="I328" s="40"/>
      <c r="J328" s="40"/>
      <c r="K328" s="40"/>
      <c r="L328" s="40"/>
      <c r="M328" s="40"/>
      <c r="N328" s="40"/>
      <c r="O328" s="40"/>
      <c r="Q328" s="3"/>
      <c r="S328" s="3"/>
    </row>
    <row r="329" spans="1:19" outlineLevel="3" x14ac:dyDescent="0.25">
      <c r="A329" s="34" t="s">
        <v>527</v>
      </c>
      <c r="B329" s="35" t="s">
        <v>528</v>
      </c>
      <c r="C329" s="87" t="s">
        <v>17</v>
      </c>
      <c r="D329" s="37"/>
      <c r="E329" s="39"/>
      <c r="F329" s="39">
        <f t="shared" si="20"/>
        <v>0</v>
      </c>
      <c r="G329" s="40"/>
      <c r="H329" s="40"/>
      <c r="I329" s="40"/>
      <c r="J329" s="40"/>
      <c r="K329" s="40"/>
      <c r="L329" s="40"/>
      <c r="M329" s="40"/>
      <c r="N329" s="40"/>
      <c r="O329" s="40"/>
      <c r="Q329" s="3"/>
      <c r="S329" s="3"/>
    </row>
    <row r="330" spans="1:19" outlineLevel="3" x14ac:dyDescent="0.25">
      <c r="A330" s="34" t="s">
        <v>529</v>
      </c>
      <c r="B330" s="35" t="s">
        <v>530</v>
      </c>
      <c r="C330" s="36" t="s">
        <v>17</v>
      </c>
      <c r="D330" s="37"/>
      <c r="E330" s="39"/>
      <c r="F330" s="39">
        <f t="shared" si="20"/>
        <v>0</v>
      </c>
      <c r="G330" s="40"/>
      <c r="H330" s="40"/>
      <c r="I330" s="40"/>
      <c r="J330" s="40"/>
      <c r="K330" s="40"/>
      <c r="L330" s="40"/>
      <c r="M330" s="40"/>
      <c r="N330" s="40"/>
      <c r="O330" s="40"/>
      <c r="Q330" s="3"/>
      <c r="S330" s="3"/>
    </row>
    <row r="331" spans="1:19" outlineLevel="3" x14ac:dyDescent="0.25">
      <c r="A331" s="34" t="s">
        <v>531</v>
      </c>
      <c r="B331" s="35" t="s">
        <v>532</v>
      </c>
      <c r="C331" s="36" t="s">
        <v>17</v>
      </c>
      <c r="D331" s="37"/>
      <c r="E331" s="39"/>
      <c r="F331" s="39">
        <f t="shared" si="20"/>
        <v>0</v>
      </c>
      <c r="G331" s="40"/>
      <c r="H331" s="40"/>
      <c r="I331" s="40"/>
      <c r="J331" s="40"/>
      <c r="K331" s="40"/>
      <c r="L331" s="40"/>
      <c r="M331" s="40"/>
      <c r="N331" s="40"/>
      <c r="O331" s="40"/>
      <c r="Q331" s="3"/>
      <c r="S331" s="3"/>
    </row>
    <row r="332" spans="1:19" outlineLevel="3" x14ac:dyDescent="0.25">
      <c r="A332" s="34" t="s">
        <v>533</v>
      </c>
      <c r="B332" s="35" t="s">
        <v>534</v>
      </c>
      <c r="C332" s="36" t="s">
        <v>500</v>
      </c>
      <c r="D332" s="37"/>
      <c r="E332" s="39"/>
      <c r="F332" s="39">
        <f t="shared" si="20"/>
        <v>0</v>
      </c>
      <c r="G332" s="40"/>
      <c r="H332" s="40"/>
      <c r="I332" s="40"/>
      <c r="J332" s="40"/>
      <c r="K332" s="40"/>
      <c r="L332" s="40"/>
      <c r="M332" s="40"/>
      <c r="N332" s="40"/>
      <c r="O332" s="40"/>
      <c r="Q332" s="3"/>
      <c r="S332" s="3"/>
    </row>
    <row r="333" spans="1:19" outlineLevel="2" x14ac:dyDescent="0.25">
      <c r="A333" s="43" t="s">
        <v>535</v>
      </c>
      <c r="B333" s="30" t="s">
        <v>536</v>
      </c>
      <c r="C333" s="44"/>
      <c r="D333" s="32"/>
      <c r="E333" s="33"/>
      <c r="F333" s="33"/>
      <c r="G333" s="40"/>
      <c r="H333" s="40"/>
      <c r="I333" s="40"/>
      <c r="J333" s="40"/>
      <c r="K333" s="40"/>
      <c r="L333" s="40"/>
      <c r="M333" s="40"/>
      <c r="N333" s="40"/>
      <c r="O333" s="40"/>
      <c r="Q333" s="3"/>
      <c r="S333" s="3"/>
    </row>
    <row r="334" spans="1:19" outlineLevel="3" x14ac:dyDescent="0.25">
      <c r="A334" s="34" t="s">
        <v>537</v>
      </c>
      <c r="B334" s="88" t="s">
        <v>538</v>
      </c>
      <c r="C334" s="36" t="s">
        <v>14</v>
      </c>
      <c r="D334" s="37"/>
      <c r="E334" s="39"/>
      <c r="F334" s="39">
        <f t="shared" si="20"/>
        <v>0</v>
      </c>
      <c r="G334" s="40"/>
      <c r="H334" s="40"/>
      <c r="I334" s="40"/>
      <c r="J334" s="40"/>
      <c r="K334" s="40"/>
      <c r="L334" s="40"/>
      <c r="M334" s="40"/>
      <c r="N334" s="40"/>
      <c r="O334" s="40"/>
      <c r="Q334" s="3"/>
      <c r="S334" s="3"/>
    </row>
    <row r="335" spans="1:19" outlineLevel="3" x14ac:dyDescent="0.25">
      <c r="A335" s="34" t="s">
        <v>539</v>
      </c>
      <c r="B335" s="88" t="s">
        <v>540</v>
      </c>
      <c r="C335" s="36" t="s">
        <v>17</v>
      </c>
      <c r="D335" s="37"/>
      <c r="E335" s="39"/>
      <c r="F335" s="39">
        <f t="shared" si="20"/>
        <v>0</v>
      </c>
      <c r="G335" s="40"/>
      <c r="H335" s="40"/>
      <c r="I335" s="40"/>
      <c r="J335" s="40"/>
      <c r="K335" s="40"/>
      <c r="L335" s="40"/>
      <c r="M335" s="40"/>
      <c r="N335" s="40"/>
      <c r="O335" s="40"/>
      <c r="Q335" s="3"/>
      <c r="S335" s="3"/>
    </row>
    <row r="336" spans="1:19" outlineLevel="3" x14ac:dyDescent="0.25">
      <c r="A336" s="34" t="s">
        <v>541</v>
      </c>
      <c r="B336" s="88" t="s">
        <v>542</v>
      </c>
      <c r="C336" s="36" t="s">
        <v>17</v>
      </c>
      <c r="D336" s="37"/>
      <c r="E336" s="39"/>
      <c r="F336" s="39">
        <f t="shared" si="20"/>
        <v>0</v>
      </c>
      <c r="G336" s="40"/>
      <c r="H336" s="40"/>
      <c r="I336" s="40"/>
      <c r="J336" s="40"/>
      <c r="K336" s="40"/>
      <c r="L336" s="40"/>
      <c r="M336" s="40"/>
      <c r="N336" s="40"/>
      <c r="O336" s="40"/>
      <c r="Q336" s="3"/>
      <c r="S336" s="3"/>
    </row>
    <row r="337" spans="1:19" outlineLevel="3" x14ac:dyDescent="0.25">
      <c r="A337" s="34" t="s">
        <v>543</v>
      </c>
      <c r="B337" s="89" t="s">
        <v>544</v>
      </c>
      <c r="C337" s="36" t="s">
        <v>17</v>
      </c>
      <c r="D337" s="37"/>
      <c r="E337" s="39"/>
      <c r="F337" s="39">
        <f t="shared" si="20"/>
        <v>0</v>
      </c>
      <c r="G337" s="40"/>
      <c r="H337" s="40"/>
      <c r="I337" s="40"/>
      <c r="J337" s="40"/>
      <c r="K337" s="40"/>
      <c r="L337" s="40"/>
      <c r="M337" s="40"/>
      <c r="N337" s="40"/>
      <c r="O337" s="40"/>
      <c r="Q337" s="3"/>
      <c r="S337" s="3"/>
    </row>
    <row r="338" spans="1:19" outlineLevel="3" x14ac:dyDescent="0.25">
      <c r="A338" s="34" t="s">
        <v>545</v>
      </c>
      <c r="B338" s="89" t="s">
        <v>546</v>
      </c>
      <c r="C338" s="36" t="s">
        <v>17</v>
      </c>
      <c r="D338" s="37"/>
      <c r="E338" s="39"/>
      <c r="F338" s="39">
        <f t="shared" si="20"/>
        <v>0</v>
      </c>
      <c r="G338" s="40"/>
      <c r="H338" s="40"/>
      <c r="I338" s="40"/>
      <c r="J338" s="40"/>
      <c r="K338" s="40"/>
      <c r="L338" s="40"/>
      <c r="M338" s="40"/>
      <c r="N338" s="40"/>
      <c r="O338" s="40"/>
      <c r="Q338" s="3"/>
      <c r="S338" s="3"/>
    </row>
    <row r="339" spans="1:19" outlineLevel="3" x14ac:dyDescent="0.25">
      <c r="A339" s="34" t="s">
        <v>547</v>
      </c>
      <c r="B339" s="88" t="s">
        <v>548</v>
      </c>
      <c r="C339" s="36" t="s">
        <v>17</v>
      </c>
      <c r="D339" s="37"/>
      <c r="E339" s="39"/>
      <c r="F339" s="39">
        <f t="shared" si="20"/>
        <v>0</v>
      </c>
      <c r="G339" s="40"/>
      <c r="H339" s="40"/>
      <c r="I339" s="40"/>
      <c r="J339" s="40"/>
      <c r="K339" s="40"/>
      <c r="L339" s="40"/>
      <c r="M339" s="40"/>
      <c r="N339" s="40"/>
      <c r="O339" s="40"/>
      <c r="Q339" s="3"/>
      <c r="S339" s="3"/>
    </row>
    <row r="340" spans="1:19" outlineLevel="3" x14ac:dyDescent="0.25">
      <c r="A340" s="34" t="s">
        <v>549</v>
      </c>
      <c r="B340" s="88" t="s">
        <v>550</v>
      </c>
      <c r="C340" s="36" t="s">
        <v>17</v>
      </c>
      <c r="D340" s="37"/>
      <c r="E340" s="39"/>
      <c r="F340" s="39">
        <f t="shared" si="20"/>
        <v>0</v>
      </c>
      <c r="G340" s="40"/>
      <c r="H340" s="40"/>
      <c r="I340" s="40"/>
      <c r="J340" s="40"/>
      <c r="K340" s="40"/>
      <c r="L340" s="40"/>
      <c r="M340" s="40"/>
      <c r="N340" s="40"/>
      <c r="O340" s="40"/>
      <c r="Q340" s="3"/>
      <c r="S340" s="3"/>
    </row>
    <row r="341" spans="1:19" outlineLevel="3" x14ac:dyDescent="0.25">
      <c r="A341" s="34" t="s">
        <v>551</v>
      </c>
      <c r="B341" s="88" t="s">
        <v>552</v>
      </c>
      <c r="C341" s="36" t="s">
        <v>17</v>
      </c>
      <c r="D341" s="37"/>
      <c r="E341" s="39"/>
      <c r="F341" s="39">
        <f t="shared" si="20"/>
        <v>0</v>
      </c>
      <c r="G341" s="40"/>
      <c r="H341" s="40"/>
      <c r="I341" s="40"/>
      <c r="J341" s="40"/>
      <c r="K341" s="40"/>
      <c r="L341" s="40"/>
      <c r="M341" s="40"/>
      <c r="N341" s="40"/>
      <c r="O341" s="40"/>
      <c r="Q341" s="3"/>
      <c r="S341" s="3"/>
    </row>
    <row r="342" spans="1:19" outlineLevel="3" x14ac:dyDescent="0.25">
      <c r="A342" s="34" t="s">
        <v>553</v>
      </c>
      <c r="B342" s="88" t="s">
        <v>554</v>
      </c>
      <c r="C342" s="36" t="s">
        <v>14</v>
      </c>
      <c r="D342" s="37"/>
      <c r="E342" s="39"/>
      <c r="F342" s="39">
        <f t="shared" si="20"/>
        <v>0</v>
      </c>
      <c r="G342" s="40"/>
      <c r="H342" s="40"/>
      <c r="I342" s="40"/>
      <c r="J342" s="40"/>
      <c r="K342" s="40"/>
      <c r="L342" s="40"/>
      <c r="M342" s="40"/>
      <c r="N342" s="40"/>
      <c r="O342" s="40"/>
      <c r="Q342" s="3"/>
      <c r="S342" s="3"/>
    </row>
    <row r="343" spans="1:19" outlineLevel="3" x14ac:dyDescent="0.25">
      <c r="A343" s="34" t="s">
        <v>555</v>
      </c>
      <c r="B343" s="88" t="s">
        <v>556</v>
      </c>
      <c r="C343" s="36" t="s">
        <v>17</v>
      </c>
      <c r="D343" s="37"/>
      <c r="E343" s="39"/>
      <c r="F343" s="39">
        <f t="shared" si="20"/>
        <v>0</v>
      </c>
      <c r="G343" s="40"/>
      <c r="H343" s="40"/>
      <c r="I343" s="40"/>
      <c r="J343" s="40"/>
      <c r="K343" s="40"/>
      <c r="L343" s="40"/>
      <c r="M343" s="40"/>
      <c r="N343" s="40"/>
      <c r="O343" s="40"/>
      <c r="Q343" s="3"/>
      <c r="S343" s="3"/>
    </row>
    <row r="344" spans="1:19" outlineLevel="2" x14ac:dyDescent="0.25">
      <c r="A344" s="43" t="s">
        <v>557</v>
      </c>
      <c r="B344" s="90" t="s">
        <v>558</v>
      </c>
      <c r="C344" s="44"/>
      <c r="D344" s="32"/>
      <c r="E344" s="33"/>
      <c r="F344" s="33"/>
      <c r="G344" s="40"/>
      <c r="H344" s="40"/>
      <c r="I344" s="40"/>
      <c r="J344" s="40"/>
      <c r="K344" s="40"/>
      <c r="L344" s="40"/>
      <c r="M344" s="40"/>
      <c r="N344" s="40"/>
      <c r="O344" s="40"/>
      <c r="Q344" s="3"/>
      <c r="S344" s="3"/>
    </row>
    <row r="345" spans="1:19" outlineLevel="3" x14ac:dyDescent="0.25">
      <c r="A345" s="34" t="s">
        <v>559</v>
      </c>
      <c r="B345" s="88" t="s">
        <v>560</v>
      </c>
      <c r="C345" s="36" t="s">
        <v>17</v>
      </c>
      <c r="D345" s="37"/>
      <c r="E345" s="39"/>
      <c r="F345" s="39">
        <f t="shared" ref="F345:F347" si="21">E345*D345</f>
        <v>0</v>
      </c>
      <c r="G345" s="40"/>
      <c r="H345" s="40"/>
      <c r="I345" s="40"/>
      <c r="J345" s="40"/>
      <c r="K345" s="40"/>
      <c r="L345" s="40"/>
      <c r="M345" s="40"/>
      <c r="N345" s="40"/>
      <c r="O345" s="40"/>
      <c r="Q345" s="3"/>
      <c r="S345" s="3"/>
    </row>
    <row r="346" spans="1:19" outlineLevel="3" x14ac:dyDescent="0.25">
      <c r="A346" s="34" t="s">
        <v>561</v>
      </c>
      <c r="B346" s="88" t="s">
        <v>562</v>
      </c>
      <c r="C346" s="36" t="s">
        <v>17</v>
      </c>
      <c r="D346" s="37"/>
      <c r="E346" s="39"/>
      <c r="F346" s="39">
        <f t="shared" si="21"/>
        <v>0</v>
      </c>
      <c r="G346" s="40"/>
      <c r="H346" s="40"/>
      <c r="I346" s="40"/>
      <c r="J346" s="40"/>
      <c r="K346" s="40"/>
      <c r="L346" s="40"/>
      <c r="M346" s="40"/>
      <c r="N346" s="40"/>
      <c r="O346" s="40"/>
      <c r="Q346" s="3"/>
      <c r="S346" s="3"/>
    </row>
    <row r="347" spans="1:19" outlineLevel="3" x14ac:dyDescent="0.25">
      <c r="A347" s="34" t="s">
        <v>563</v>
      </c>
      <c r="B347" s="88" t="s">
        <v>564</v>
      </c>
      <c r="C347" s="36" t="s">
        <v>14</v>
      </c>
      <c r="D347" s="37"/>
      <c r="E347" s="39"/>
      <c r="F347" s="39">
        <f t="shared" si="21"/>
        <v>0</v>
      </c>
      <c r="G347" s="40"/>
      <c r="H347" s="40"/>
      <c r="I347" s="40"/>
      <c r="J347" s="40"/>
      <c r="K347" s="40"/>
      <c r="L347" s="40"/>
      <c r="M347" s="40"/>
      <c r="N347" s="40"/>
      <c r="O347" s="40"/>
      <c r="Q347" s="3"/>
      <c r="S347" s="3"/>
    </row>
    <row r="348" spans="1:19" outlineLevel="3" x14ac:dyDescent="0.25">
      <c r="A348" s="34" t="s">
        <v>565</v>
      </c>
      <c r="B348" s="88" t="s">
        <v>566</v>
      </c>
      <c r="C348" s="36" t="s">
        <v>17</v>
      </c>
      <c r="D348" s="37"/>
      <c r="E348" s="39"/>
      <c r="F348" s="39">
        <f t="shared" si="20"/>
        <v>0</v>
      </c>
      <c r="G348" s="40"/>
      <c r="H348" s="40"/>
      <c r="I348" s="40"/>
      <c r="J348" s="40"/>
      <c r="K348" s="40"/>
      <c r="L348" s="40"/>
      <c r="M348" s="40"/>
      <c r="N348" s="40"/>
      <c r="O348" s="40"/>
      <c r="Q348" s="3"/>
      <c r="S348" s="3"/>
    </row>
    <row r="349" spans="1:19" outlineLevel="3" x14ac:dyDescent="0.25">
      <c r="A349" s="34" t="s">
        <v>567</v>
      </c>
      <c r="B349" s="88" t="s">
        <v>568</v>
      </c>
      <c r="C349" s="36" t="s">
        <v>17</v>
      </c>
      <c r="D349" s="37"/>
      <c r="E349" s="39"/>
      <c r="F349" s="39">
        <f t="shared" si="20"/>
        <v>0</v>
      </c>
      <c r="G349" s="40"/>
      <c r="H349" s="40"/>
      <c r="I349" s="40"/>
      <c r="J349" s="40"/>
      <c r="K349" s="40"/>
      <c r="L349" s="40"/>
      <c r="M349" s="40"/>
      <c r="N349" s="40"/>
      <c r="O349" s="40"/>
      <c r="Q349" s="3"/>
      <c r="S349" s="3"/>
    </row>
    <row r="350" spans="1:19" outlineLevel="2" x14ac:dyDescent="0.25">
      <c r="A350" s="43" t="s">
        <v>569</v>
      </c>
      <c r="B350" s="91" t="s">
        <v>570</v>
      </c>
      <c r="C350" s="44"/>
      <c r="D350" s="32"/>
      <c r="E350" s="33"/>
      <c r="F350" s="33"/>
      <c r="G350" s="40"/>
      <c r="H350" s="40"/>
      <c r="I350" s="40"/>
      <c r="J350" s="40"/>
      <c r="K350" s="40"/>
      <c r="L350" s="40"/>
      <c r="M350" s="40"/>
      <c r="N350" s="40"/>
      <c r="O350" s="40"/>
      <c r="Q350" s="3"/>
      <c r="S350" s="3"/>
    </row>
    <row r="351" spans="1:19" outlineLevel="3" x14ac:dyDescent="0.25">
      <c r="A351" s="34" t="s">
        <v>571</v>
      </c>
      <c r="B351" s="88" t="s">
        <v>572</v>
      </c>
      <c r="C351" s="36" t="s">
        <v>14</v>
      </c>
      <c r="D351" s="37"/>
      <c r="E351" s="39"/>
      <c r="F351" s="39">
        <f t="shared" si="20"/>
        <v>0</v>
      </c>
      <c r="G351" s="40"/>
      <c r="H351" s="40"/>
      <c r="I351" s="40"/>
      <c r="J351" s="40"/>
      <c r="K351" s="40"/>
      <c r="L351" s="40"/>
      <c r="M351" s="40"/>
      <c r="N351" s="40"/>
      <c r="O351" s="40"/>
      <c r="Q351" s="3"/>
      <c r="S351" s="3"/>
    </row>
    <row r="352" spans="1:19" outlineLevel="3" x14ac:dyDescent="0.25">
      <c r="A352" s="34" t="s">
        <v>573</v>
      </c>
      <c r="B352" s="88" t="s">
        <v>566</v>
      </c>
      <c r="C352" s="36" t="s">
        <v>17</v>
      </c>
      <c r="D352" s="37"/>
      <c r="E352" s="39"/>
      <c r="F352" s="39">
        <f t="shared" si="20"/>
        <v>0</v>
      </c>
      <c r="G352" s="40"/>
      <c r="H352" s="40"/>
      <c r="I352" s="40"/>
      <c r="J352" s="40"/>
      <c r="K352" s="40"/>
      <c r="L352" s="40"/>
      <c r="M352" s="40"/>
      <c r="N352" s="40"/>
      <c r="O352" s="40"/>
      <c r="Q352" s="3"/>
      <c r="S352" s="3"/>
    </row>
    <row r="353" spans="1:19" outlineLevel="3" x14ac:dyDescent="0.25">
      <c r="A353" s="34" t="s">
        <v>574</v>
      </c>
      <c r="B353" s="88" t="s">
        <v>568</v>
      </c>
      <c r="C353" s="36" t="s">
        <v>17</v>
      </c>
      <c r="D353" s="37"/>
      <c r="E353" s="39"/>
      <c r="F353" s="39">
        <f t="shared" si="20"/>
        <v>0</v>
      </c>
      <c r="G353" s="40"/>
      <c r="H353" s="40"/>
      <c r="I353" s="40"/>
      <c r="J353" s="40"/>
      <c r="K353" s="40"/>
      <c r="L353" s="40"/>
      <c r="M353" s="40"/>
      <c r="N353" s="40"/>
      <c r="O353" s="40"/>
      <c r="Q353" s="3"/>
      <c r="S353" s="3"/>
    </row>
    <row r="354" spans="1:19" outlineLevel="3" x14ac:dyDescent="0.25">
      <c r="A354" s="34" t="s">
        <v>575</v>
      </c>
      <c r="B354" s="88" t="s">
        <v>576</v>
      </c>
      <c r="C354" s="36" t="s">
        <v>14</v>
      </c>
      <c r="D354" s="37"/>
      <c r="E354" s="39"/>
      <c r="F354" s="39">
        <f t="shared" si="20"/>
        <v>0</v>
      </c>
      <c r="G354" s="40"/>
      <c r="H354" s="40"/>
      <c r="I354" s="40"/>
      <c r="J354" s="40"/>
      <c r="K354" s="40"/>
      <c r="L354" s="40"/>
      <c r="M354" s="40"/>
      <c r="N354" s="40"/>
      <c r="O354" s="40"/>
      <c r="Q354" s="3"/>
      <c r="S354" s="3"/>
    </row>
    <row r="355" spans="1:19" outlineLevel="3" x14ac:dyDescent="0.25">
      <c r="A355" s="34" t="s">
        <v>577</v>
      </c>
      <c r="B355" s="88" t="s">
        <v>578</v>
      </c>
      <c r="C355" s="36" t="s">
        <v>17</v>
      </c>
      <c r="D355" s="37"/>
      <c r="E355" s="39"/>
      <c r="F355" s="39">
        <f t="shared" si="20"/>
        <v>0</v>
      </c>
      <c r="G355" s="40"/>
      <c r="H355" s="40"/>
      <c r="I355" s="40"/>
      <c r="J355" s="40"/>
      <c r="K355" s="40"/>
      <c r="L355" s="40"/>
      <c r="M355" s="40"/>
      <c r="N355" s="40"/>
      <c r="O355" s="40"/>
      <c r="Q355" s="3"/>
      <c r="S355" s="3"/>
    </row>
    <row r="356" spans="1:19" outlineLevel="3" x14ac:dyDescent="0.25">
      <c r="A356" s="34" t="s">
        <v>579</v>
      </c>
      <c r="B356" s="88" t="s">
        <v>580</v>
      </c>
      <c r="C356" s="36" t="s">
        <v>17</v>
      </c>
      <c r="D356" s="37"/>
      <c r="E356" s="39"/>
      <c r="F356" s="39">
        <f t="shared" si="20"/>
        <v>0</v>
      </c>
      <c r="G356" s="40"/>
      <c r="H356" s="40"/>
      <c r="I356" s="40"/>
      <c r="J356" s="40"/>
      <c r="K356" s="40"/>
      <c r="L356" s="40"/>
      <c r="M356" s="40"/>
      <c r="N356" s="40"/>
      <c r="O356" s="40"/>
      <c r="Q356" s="3"/>
      <c r="S356" s="3"/>
    </row>
    <row r="357" spans="1:19" outlineLevel="3" x14ac:dyDescent="0.25">
      <c r="A357" s="34" t="s">
        <v>581</v>
      </c>
      <c r="B357" s="88" t="s">
        <v>582</v>
      </c>
      <c r="C357" s="36" t="s">
        <v>17</v>
      </c>
      <c r="D357" s="37"/>
      <c r="E357" s="39"/>
      <c r="F357" s="39">
        <f t="shared" si="20"/>
        <v>0</v>
      </c>
      <c r="G357" s="40"/>
      <c r="H357" s="40"/>
      <c r="I357" s="40"/>
      <c r="J357" s="40"/>
      <c r="K357" s="40"/>
      <c r="L357" s="40"/>
      <c r="M357" s="40"/>
      <c r="N357" s="40"/>
      <c r="O357" s="40"/>
      <c r="Q357" s="3"/>
      <c r="S357" s="3"/>
    </row>
    <row r="358" spans="1:19" outlineLevel="3" x14ac:dyDescent="0.25">
      <c r="A358" s="34" t="s">
        <v>583</v>
      </c>
      <c r="B358" s="88" t="s">
        <v>584</v>
      </c>
      <c r="C358" s="36" t="s">
        <v>17</v>
      </c>
      <c r="D358" s="37"/>
      <c r="E358" s="39"/>
      <c r="F358" s="39">
        <f t="shared" si="20"/>
        <v>0</v>
      </c>
      <c r="G358" s="40"/>
      <c r="H358" s="40"/>
      <c r="I358" s="40"/>
      <c r="J358" s="40"/>
      <c r="K358" s="40"/>
      <c r="L358" s="40"/>
      <c r="M358" s="40"/>
      <c r="N358" s="40"/>
      <c r="O358" s="40"/>
      <c r="Q358" s="3"/>
      <c r="S358" s="3"/>
    </row>
    <row r="359" spans="1:19" outlineLevel="3" x14ac:dyDescent="0.25">
      <c r="A359" s="34" t="s">
        <v>585</v>
      </c>
      <c r="B359" s="35" t="s">
        <v>586</v>
      </c>
      <c r="C359" s="36" t="s">
        <v>17</v>
      </c>
      <c r="D359" s="37"/>
      <c r="E359" s="39"/>
      <c r="F359" s="39">
        <f t="shared" si="20"/>
        <v>0</v>
      </c>
      <c r="G359" s="40"/>
      <c r="H359" s="40"/>
      <c r="I359" s="40"/>
      <c r="J359" s="40"/>
      <c r="K359" s="40"/>
      <c r="L359" s="40"/>
      <c r="M359" s="40"/>
      <c r="N359" s="40"/>
      <c r="O359" s="40"/>
      <c r="Q359" s="3"/>
      <c r="S359" s="3"/>
    </row>
    <row r="360" spans="1:19" outlineLevel="3" x14ac:dyDescent="0.25">
      <c r="A360" s="34" t="s">
        <v>587</v>
      </c>
      <c r="B360" s="35" t="s">
        <v>588</v>
      </c>
      <c r="C360" s="36" t="s">
        <v>17</v>
      </c>
      <c r="D360" s="37"/>
      <c r="E360" s="39"/>
      <c r="F360" s="39">
        <f t="shared" si="20"/>
        <v>0</v>
      </c>
      <c r="G360" s="40"/>
      <c r="H360" s="40"/>
      <c r="I360" s="40"/>
      <c r="J360" s="40"/>
      <c r="K360" s="40"/>
      <c r="L360" s="40"/>
      <c r="M360" s="40"/>
      <c r="N360" s="40"/>
      <c r="O360" s="40"/>
      <c r="Q360" s="3"/>
      <c r="S360" s="3"/>
    </row>
    <row r="361" spans="1:19" outlineLevel="3" x14ac:dyDescent="0.25">
      <c r="A361" s="34" t="s">
        <v>589</v>
      </c>
      <c r="B361" s="35" t="s">
        <v>590</v>
      </c>
      <c r="C361" s="36" t="s">
        <v>17</v>
      </c>
      <c r="D361" s="37"/>
      <c r="E361" s="39"/>
      <c r="F361" s="39">
        <f t="shared" si="20"/>
        <v>0</v>
      </c>
      <c r="G361" s="40"/>
      <c r="H361" s="40"/>
      <c r="I361" s="40"/>
      <c r="J361" s="40"/>
      <c r="K361" s="40"/>
      <c r="L361" s="40"/>
      <c r="M361" s="40"/>
      <c r="N361" s="40"/>
      <c r="O361" s="40"/>
      <c r="Q361" s="3"/>
      <c r="S361" s="3"/>
    </row>
    <row r="362" spans="1:19" outlineLevel="3" x14ac:dyDescent="0.25">
      <c r="A362" s="34" t="s">
        <v>591</v>
      </c>
      <c r="B362" s="35" t="s">
        <v>592</v>
      </c>
      <c r="C362" s="36" t="s">
        <v>17</v>
      </c>
      <c r="D362" s="37"/>
      <c r="E362" s="39"/>
      <c r="F362" s="39">
        <f t="shared" si="20"/>
        <v>0</v>
      </c>
      <c r="G362" s="40"/>
      <c r="H362" s="40"/>
      <c r="I362" s="40"/>
      <c r="J362" s="40"/>
      <c r="K362" s="40"/>
      <c r="L362" s="40"/>
      <c r="M362" s="40"/>
      <c r="N362" s="40"/>
      <c r="O362" s="40"/>
      <c r="Q362" s="3"/>
      <c r="S362" s="3"/>
    </row>
    <row r="363" spans="1:19" outlineLevel="3" x14ac:dyDescent="0.25">
      <c r="A363" s="34" t="s">
        <v>593</v>
      </c>
      <c r="B363" s="35" t="s">
        <v>594</v>
      </c>
      <c r="C363" s="36" t="s">
        <v>17</v>
      </c>
      <c r="D363" s="37"/>
      <c r="E363" s="39"/>
      <c r="F363" s="39">
        <f t="shared" si="20"/>
        <v>0</v>
      </c>
      <c r="G363" s="40"/>
      <c r="H363" s="40"/>
      <c r="I363" s="40"/>
      <c r="J363" s="40"/>
      <c r="K363" s="40"/>
      <c r="L363" s="40"/>
      <c r="M363" s="40"/>
      <c r="N363" s="40"/>
      <c r="O363" s="40"/>
      <c r="Q363" s="3"/>
      <c r="S363" s="3"/>
    </row>
    <row r="364" spans="1:19" outlineLevel="3" x14ac:dyDescent="0.25">
      <c r="A364" s="34" t="s">
        <v>595</v>
      </c>
      <c r="B364" s="92" t="s">
        <v>596</v>
      </c>
      <c r="C364" s="36" t="s">
        <v>17</v>
      </c>
      <c r="D364" s="37"/>
      <c r="E364" s="39"/>
      <c r="F364" s="39">
        <f t="shared" si="20"/>
        <v>0</v>
      </c>
      <c r="G364" s="40"/>
      <c r="H364" s="40"/>
      <c r="I364" s="40"/>
      <c r="J364" s="40"/>
      <c r="K364" s="40"/>
      <c r="L364" s="40"/>
      <c r="M364" s="40"/>
      <c r="N364" s="40"/>
      <c r="O364" s="40"/>
      <c r="Q364" s="3"/>
      <c r="S364" s="3"/>
    </row>
    <row r="365" spans="1:19" outlineLevel="3" x14ac:dyDescent="0.25">
      <c r="A365" s="34" t="s">
        <v>597</v>
      </c>
      <c r="B365" s="92" t="s">
        <v>598</v>
      </c>
      <c r="C365" s="36" t="s">
        <v>17</v>
      </c>
      <c r="D365" s="37"/>
      <c r="E365" s="39"/>
      <c r="F365" s="39">
        <f t="shared" si="20"/>
        <v>0</v>
      </c>
      <c r="G365" s="40"/>
      <c r="H365" s="40"/>
      <c r="I365" s="40"/>
      <c r="J365" s="40"/>
      <c r="K365" s="40"/>
      <c r="L365" s="40"/>
      <c r="M365" s="40"/>
      <c r="N365" s="40"/>
      <c r="O365" s="40"/>
      <c r="Q365" s="3"/>
      <c r="S365" s="3"/>
    </row>
    <row r="366" spans="1:19" outlineLevel="3" x14ac:dyDescent="0.25">
      <c r="A366" s="34" t="s">
        <v>599</v>
      </c>
      <c r="B366" s="93" t="s">
        <v>600</v>
      </c>
      <c r="C366" s="36" t="s">
        <v>17</v>
      </c>
      <c r="D366" s="37"/>
      <c r="E366" s="39"/>
      <c r="F366" s="39">
        <f t="shared" si="20"/>
        <v>0</v>
      </c>
      <c r="G366" s="40"/>
      <c r="H366" s="40"/>
      <c r="I366" s="40"/>
      <c r="J366" s="40"/>
      <c r="K366" s="40"/>
      <c r="L366" s="40"/>
      <c r="M366" s="40"/>
      <c r="N366" s="40"/>
      <c r="O366" s="40"/>
      <c r="Q366" s="3"/>
      <c r="S366" s="3"/>
    </row>
    <row r="367" spans="1:19" ht="25.5" outlineLevel="3" x14ac:dyDescent="0.25">
      <c r="A367" s="34" t="s">
        <v>601</v>
      </c>
      <c r="B367" s="35" t="s">
        <v>602</v>
      </c>
      <c r="C367" s="36" t="s">
        <v>17</v>
      </c>
      <c r="D367" s="37"/>
      <c r="E367" s="39"/>
      <c r="F367" s="39">
        <f t="shared" si="20"/>
        <v>0</v>
      </c>
      <c r="G367" s="40"/>
      <c r="H367" s="40"/>
      <c r="I367" s="40"/>
      <c r="J367" s="40"/>
      <c r="K367" s="40"/>
      <c r="L367" s="40"/>
      <c r="M367" s="40"/>
      <c r="N367" s="40"/>
      <c r="O367" s="40"/>
      <c r="Q367" s="3"/>
      <c r="S367" s="3"/>
    </row>
    <row r="368" spans="1:19" outlineLevel="3" x14ac:dyDescent="0.25">
      <c r="A368" s="34" t="s">
        <v>603</v>
      </c>
      <c r="B368" s="35" t="s">
        <v>604</v>
      </c>
      <c r="C368" s="36" t="s">
        <v>17</v>
      </c>
      <c r="D368" s="37"/>
      <c r="E368" s="39"/>
      <c r="F368" s="39">
        <f t="shared" si="20"/>
        <v>0</v>
      </c>
      <c r="G368" s="40"/>
      <c r="H368" s="40"/>
      <c r="I368" s="40"/>
      <c r="J368" s="40"/>
      <c r="K368" s="40"/>
      <c r="L368" s="40"/>
      <c r="M368" s="40"/>
      <c r="N368" s="40"/>
      <c r="O368" s="40"/>
      <c r="Q368" s="3"/>
      <c r="S368" s="3"/>
    </row>
    <row r="369" spans="1:19" outlineLevel="3" x14ac:dyDescent="0.25">
      <c r="A369" s="34" t="s">
        <v>605</v>
      </c>
      <c r="B369" s="35" t="s">
        <v>606</v>
      </c>
      <c r="C369" s="36" t="s">
        <v>17</v>
      </c>
      <c r="D369" s="37"/>
      <c r="E369" s="39"/>
      <c r="F369" s="39">
        <f t="shared" si="20"/>
        <v>0</v>
      </c>
      <c r="G369" s="40"/>
      <c r="H369" s="40"/>
      <c r="I369" s="40"/>
      <c r="J369" s="40"/>
      <c r="K369" s="40"/>
      <c r="L369" s="40"/>
      <c r="M369" s="40"/>
      <c r="N369" s="40"/>
      <c r="O369" s="40"/>
      <c r="Q369" s="3"/>
      <c r="S369" s="3"/>
    </row>
    <row r="370" spans="1:19" outlineLevel="3" x14ac:dyDescent="0.25">
      <c r="A370" s="34" t="s">
        <v>607</v>
      </c>
      <c r="B370" s="35" t="s">
        <v>608</v>
      </c>
      <c r="C370" s="36" t="s">
        <v>17</v>
      </c>
      <c r="D370" s="37"/>
      <c r="E370" s="39"/>
      <c r="F370" s="39">
        <f t="shared" si="20"/>
        <v>0</v>
      </c>
      <c r="G370" s="40"/>
      <c r="H370" s="40"/>
      <c r="I370" s="40"/>
      <c r="J370" s="40"/>
      <c r="K370" s="40"/>
      <c r="L370" s="40"/>
      <c r="M370" s="40"/>
      <c r="N370" s="40"/>
      <c r="O370" s="40"/>
      <c r="Q370" s="3"/>
      <c r="S370" s="3"/>
    </row>
    <row r="371" spans="1:19" outlineLevel="3" x14ac:dyDescent="0.25">
      <c r="A371" s="34" t="s">
        <v>609</v>
      </c>
      <c r="B371" s="92" t="s">
        <v>610</v>
      </c>
      <c r="C371" s="36" t="s">
        <v>17</v>
      </c>
      <c r="D371" s="37"/>
      <c r="E371" s="39"/>
      <c r="F371" s="39">
        <f t="shared" si="20"/>
        <v>0</v>
      </c>
      <c r="G371" s="40"/>
      <c r="H371" s="40"/>
      <c r="I371" s="40"/>
      <c r="J371" s="40"/>
      <c r="K371" s="40"/>
      <c r="L371" s="40"/>
      <c r="M371" s="40"/>
      <c r="N371" s="40"/>
      <c r="O371" s="40"/>
      <c r="Q371" s="3"/>
      <c r="S371" s="3"/>
    </row>
    <row r="372" spans="1:19" outlineLevel="2" x14ac:dyDescent="0.25">
      <c r="A372" s="43" t="s">
        <v>611</v>
      </c>
      <c r="B372" s="90" t="s">
        <v>612</v>
      </c>
      <c r="C372" s="44"/>
      <c r="D372" s="32"/>
      <c r="E372" s="33"/>
      <c r="F372" s="33"/>
      <c r="G372" s="40"/>
      <c r="H372" s="40"/>
      <c r="I372" s="40"/>
      <c r="J372" s="40"/>
      <c r="K372" s="40"/>
      <c r="L372" s="40"/>
      <c r="M372" s="40"/>
      <c r="N372" s="40"/>
      <c r="O372" s="40"/>
      <c r="Q372" s="3"/>
      <c r="S372" s="3"/>
    </row>
    <row r="373" spans="1:19" outlineLevel="3" x14ac:dyDescent="0.25">
      <c r="A373" s="34" t="s">
        <v>613</v>
      </c>
      <c r="B373" s="92" t="s">
        <v>614</v>
      </c>
      <c r="C373" s="36" t="s">
        <v>14</v>
      </c>
      <c r="D373" s="37"/>
      <c r="E373" s="39"/>
      <c r="F373" s="39">
        <f t="shared" si="20"/>
        <v>0</v>
      </c>
      <c r="G373" s="40"/>
      <c r="H373" s="40"/>
      <c r="I373" s="40"/>
      <c r="J373" s="40"/>
      <c r="K373" s="40"/>
      <c r="L373" s="40"/>
      <c r="M373" s="40"/>
      <c r="N373" s="40"/>
      <c r="O373" s="40"/>
      <c r="Q373" s="3"/>
      <c r="S373" s="3"/>
    </row>
    <row r="374" spans="1:19" outlineLevel="3" x14ac:dyDescent="0.25">
      <c r="A374" s="34" t="s">
        <v>615</v>
      </c>
      <c r="B374" s="92" t="s">
        <v>616</v>
      </c>
      <c r="C374" s="36" t="s">
        <v>17</v>
      </c>
      <c r="D374" s="37"/>
      <c r="E374" s="39"/>
      <c r="F374" s="39">
        <f t="shared" si="20"/>
        <v>0</v>
      </c>
      <c r="G374" s="40"/>
      <c r="H374" s="40"/>
      <c r="I374" s="40"/>
      <c r="J374" s="40"/>
      <c r="K374" s="40"/>
      <c r="L374" s="40"/>
      <c r="M374" s="40"/>
      <c r="N374" s="40"/>
      <c r="O374" s="40"/>
      <c r="Q374" s="3"/>
      <c r="S374" s="3"/>
    </row>
    <row r="375" spans="1:19" outlineLevel="3" x14ac:dyDescent="0.25">
      <c r="A375" s="34" t="s">
        <v>617</v>
      </c>
      <c r="B375" s="92" t="s">
        <v>510</v>
      </c>
      <c r="C375" s="36" t="s">
        <v>14</v>
      </c>
      <c r="D375" s="37"/>
      <c r="E375" s="39"/>
      <c r="F375" s="39">
        <f t="shared" si="20"/>
        <v>0</v>
      </c>
      <c r="G375" s="40"/>
      <c r="H375" s="40"/>
      <c r="I375" s="40"/>
      <c r="J375" s="40"/>
      <c r="K375" s="40"/>
      <c r="L375" s="40"/>
      <c r="M375" s="40"/>
      <c r="N375" s="40"/>
      <c r="O375" s="40"/>
      <c r="Q375" s="3"/>
      <c r="S375" s="3"/>
    </row>
    <row r="376" spans="1:19" outlineLevel="3" x14ac:dyDescent="0.25">
      <c r="A376" s="34" t="s">
        <v>618</v>
      </c>
      <c r="B376" s="92" t="s">
        <v>512</v>
      </c>
      <c r="C376" s="36" t="s">
        <v>17</v>
      </c>
      <c r="D376" s="37"/>
      <c r="E376" s="39"/>
      <c r="F376" s="39">
        <f t="shared" si="20"/>
        <v>0</v>
      </c>
      <c r="G376" s="40"/>
      <c r="H376" s="40"/>
      <c r="I376" s="40"/>
      <c r="J376" s="40"/>
      <c r="K376" s="40"/>
      <c r="L376" s="40"/>
      <c r="M376" s="40"/>
      <c r="N376" s="40"/>
      <c r="O376" s="40"/>
      <c r="Q376" s="3"/>
      <c r="S376" s="3"/>
    </row>
    <row r="377" spans="1:19" outlineLevel="3" x14ac:dyDescent="0.25">
      <c r="A377" s="34" t="s">
        <v>619</v>
      </c>
      <c r="B377" s="92" t="s">
        <v>554</v>
      </c>
      <c r="C377" s="36" t="s">
        <v>14</v>
      </c>
      <c r="D377" s="37"/>
      <c r="E377" s="39"/>
      <c r="F377" s="39">
        <f t="shared" si="20"/>
        <v>0</v>
      </c>
      <c r="G377" s="40"/>
      <c r="H377" s="40"/>
      <c r="I377" s="40"/>
      <c r="J377" s="40"/>
      <c r="K377" s="40"/>
      <c r="L377" s="40"/>
      <c r="M377" s="40"/>
      <c r="N377" s="40"/>
      <c r="O377" s="40"/>
      <c r="Q377" s="3"/>
      <c r="S377" s="3"/>
    </row>
    <row r="378" spans="1:19" outlineLevel="3" x14ac:dyDescent="0.25">
      <c r="A378" s="34" t="s">
        <v>620</v>
      </c>
      <c r="B378" s="92" t="s">
        <v>621</v>
      </c>
      <c r="C378" s="36" t="s">
        <v>17</v>
      </c>
      <c r="D378" s="37"/>
      <c r="E378" s="39"/>
      <c r="F378" s="39">
        <f t="shared" si="20"/>
        <v>0</v>
      </c>
      <c r="G378" s="40"/>
      <c r="H378" s="40"/>
      <c r="I378" s="40"/>
      <c r="J378" s="40"/>
      <c r="K378" s="40"/>
      <c r="L378" s="40"/>
      <c r="M378" s="40"/>
      <c r="N378" s="40"/>
      <c r="O378" s="40"/>
      <c r="Q378" s="3"/>
      <c r="S378" s="3"/>
    </row>
    <row r="379" spans="1:19" outlineLevel="3" x14ac:dyDescent="0.25">
      <c r="A379" s="34" t="s">
        <v>622</v>
      </c>
      <c r="B379" s="92" t="s">
        <v>623</v>
      </c>
      <c r="C379" s="36" t="s">
        <v>14</v>
      </c>
      <c r="D379" s="37"/>
      <c r="E379" s="39"/>
      <c r="F379" s="39">
        <f t="shared" si="20"/>
        <v>0</v>
      </c>
      <c r="G379" s="40"/>
      <c r="H379" s="40"/>
      <c r="I379" s="40"/>
      <c r="J379" s="40"/>
      <c r="K379" s="40"/>
      <c r="L379" s="40"/>
      <c r="M379" s="40"/>
      <c r="N379" s="40"/>
      <c r="O379" s="40"/>
      <c r="Q379" s="3"/>
      <c r="S379" s="3"/>
    </row>
    <row r="380" spans="1:19" outlineLevel="3" x14ac:dyDescent="0.25">
      <c r="A380" s="34" t="s">
        <v>624</v>
      </c>
      <c r="B380" s="92" t="s">
        <v>625</v>
      </c>
      <c r="C380" s="36" t="s">
        <v>17</v>
      </c>
      <c r="D380" s="37"/>
      <c r="E380" s="39"/>
      <c r="F380" s="39">
        <f t="shared" si="20"/>
        <v>0</v>
      </c>
      <c r="G380" s="40"/>
      <c r="H380" s="40"/>
      <c r="I380" s="40"/>
      <c r="J380" s="40"/>
      <c r="K380" s="40"/>
      <c r="L380" s="40"/>
      <c r="M380" s="40"/>
      <c r="N380" s="40"/>
      <c r="O380" s="40"/>
      <c r="Q380" s="3"/>
      <c r="S380" s="3"/>
    </row>
    <row r="381" spans="1:19" outlineLevel="3" x14ac:dyDescent="0.25">
      <c r="A381" s="34" t="s">
        <v>626</v>
      </c>
      <c r="B381" s="92" t="s">
        <v>627</v>
      </c>
      <c r="C381" s="36" t="s">
        <v>14</v>
      </c>
      <c r="D381" s="37"/>
      <c r="E381" s="39"/>
      <c r="F381" s="39">
        <f t="shared" si="20"/>
        <v>0</v>
      </c>
      <c r="G381" s="40"/>
      <c r="H381" s="40"/>
      <c r="I381" s="40"/>
      <c r="J381" s="40"/>
      <c r="K381" s="40"/>
      <c r="L381" s="40"/>
      <c r="M381" s="40"/>
      <c r="N381" s="40"/>
      <c r="O381" s="40"/>
      <c r="Q381" s="3"/>
      <c r="S381" s="3"/>
    </row>
    <row r="382" spans="1:19" outlineLevel="3" x14ac:dyDescent="0.25">
      <c r="A382" s="34" t="s">
        <v>628</v>
      </c>
      <c r="B382" s="94" t="s">
        <v>629</v>
      </c>
      <c r="C382" s="36" t="s">
        <v>17</v>
      </c>
      <c r="D382" s="37"/>
      <c r="E382" s="39"/>
      <c r="F382" s="39">
        <f t="shared" si="20"/>
        <v>0</v>
      </c>
      <c r="G382" s="40"/>
      <c r="H382" s="40"/>
      <c r="I382" s="40"/>
      <c r="J382" s="40"/>
      <c r="K382" s="40"/>
      <c r="L382" s="40"/>
      <c r="M382" s="40"/>
      <c r="N382" s="40"/>
      <c r="O382" s="40"/>
      <c r="Q382" s="3"/>
      <c r="S382" s="3"/>
    </row>
    <row r="383" spans="1:19" outlineLevel="3" x14ac:dyDescent="0.25">
      <c r="A383" s="34" t="s">
        <v>630</v>
      </c>
      <c r="B383" s="95" t="s">
        <v>631</v>
      </c>
      <c r="C383" s="36" t="s">
        <v>14</v>
      </c>
      <c r="D383" s="37"/>
      <c r="E383" s="39"/>
      <c r="F383" s="39">
        <f t="shared" ref="F383:F400" si="22">E383*D383</f>
        <v>0</v>
      </c>
      <c r="G383" s="40"/>
      <c r="H383" s="40"/>
      <c r="I383" s="40"/>
      <c r="J383" s="40"/>
      <c r="K383" s="40"/>
      <c r="L383" s="40"/>
      <c r="M383" s="40"/>
      <c r="N383" s="40"/>
      <c r="O383" s="40"/>
      <c r="Q383" s="3"/>
      <c r="S383" s="3"/>
    </row>
    <row r="384" spans="1:19" outlineLevel="3" x14ac:dyDescent="0.25">
      <c r="A384" s="34" t="s">
        <v>632</v>
      </c>
      <c r="B384" s="96" t="s">
        <v>633</v>
      </c>
      <c r="C384" s="36" t="s">
        <v>17</v>
      </c>
      <c r="D384" s="37"/>
      <c r="E384" s="39"/>
      <c r="F384" s="39">
        <f t="shared" si="22"/>
        <v>0</v>
      </c>
      <c r="G384" s="40"/>
      <c r="H384" s="40"/>
      <c r="I384" s="40"/>
      <c r="J384" s="40"/>
      <c r="K384" s="40"/>
      <c r="L384" s="40"/>
      <c r="M384" s="40"/>
      <c r="N384" s="40"/>
      <c r="O384" s="40"/>
      <c r="Q384" s="3"/>
      <c r="S384" s="3"/>
    </row>
    <row r="385" spans="1:19" outlineLevel="3" x14ac:dyDescent="0.25">
      <c r="A385" s="34" t="s">
        <v>634</v>
      </c>
      <c r="B385" s="96" t="s">
        <v>635</v>
      </c>
      <c r="C385" s="36" t="s">
        <v>14</v>
      </c>
      <c r="D385" s="37"/>
      <c r="E385" s="39"/>
      <c r="F385" s="39">
        <f t="shared" si="22"/>
        <v>0</v>
      </c>
      <c r="G385" s="40"/>
      <c r="H385" s="40"/>
      <c r="I385" s="40"/>
      <c r="J385" s="40"/>
      <c r="K385" s="40"/>
      <c r="L385" s="40"/>
      <c r="M385" s="40"/>
      <c r="N385" s="40"/>
      <c r="O385" s="40"/>
      <c r="Q385" s="3"/>
      <c r="S385" s="3"/>
    </row>
    <row r="386" spans="1:19" outlineLevel="3" x14ac:dyDescent="0.25">
      <c r="A386" s="34" t="s">
        <v>636</v>
      </c>
      <c r="B386" s="92" t="s">
        <v>637</v>
      </c>
      <c r="C386" s="36" t="s">
        <v>17</v>
      </c>
      <c r="D386" s="37"/>
      <c r="E386" s="39"/>
      <c r="F386" s="39">
        <f t="shared" si="22"/>
        <v>0</v>
      </c>
      <c r="G386" s="40"/>
      <c r="H386" s="40"/>
      <c r="I386" s="40"/>
      <c r="J386" s="40"/>
      <c r="K386" s="40"/>
      <c r="L386" s="40"/>
      <c r="M386" s="40"/>
      <c r="N386" s="40"/>
      <c r="O386" s="40"/>
      <c r="Q386" s="3"/>
      <c r="S386" s="3"/>
    </row>
    <row r="387" spans="1:19" outlineLevel="3" x14ac:dyDescent="0.25">
      <c r="A387" s="34" t="s">
        <v>638</v>
      </c>
      <c r="B387" s="96" t="s">
        <v>639</v>
      </c>
      <c r="C387" s="36" t="s">
        <v>17</v>
      </c>
      <c r="D387" s="37"/>
      <c r="E387" s="39"/>
      <c r="F387" s="39">
        <f t="shared" si="22"/>
        <v>0</v>
      </c>
      <c r="G387" s="40"/>
      <c r="H387" s="40"/>
      <c r="I387" s="40"/>
      <c r="J387" s="40"/>
      <c r="K387" s="40"/>
      <c r="L387" s="40"/>
      <c r="M387" s="40"/>
      <c r="N387" s="40"/>
      <c r="O387" s="40"/>
      <c r="Q387" s="3"/>
      <c r="S387" s="3"/>
    </row>
    <row r="388" spans="1:19" outlineLevel="3" x14ac:dyDescent="0.25">
      <c r="A388" s="34" t="s">
        <v>640</v>
      </c>
      <c r="B388" s="96" t="s">
        <v>641</v>
      </c>
      <c r="C388" s="36" t="s">
        <v>17</v>
      </c>
      <c r="D388" s="37"/>
      <c r="E388" s="39"/>
      <c r="F388" s="39">
        <f t="shared" si="22"/>
        <v>0</v>
      </c>
      <c r="G388" s="40"/>
      <c r="H388" s="40"/>
      <c r="I388" s="40"/>
      <c r="J388" s="40"/>
      <c r="K388" s="40"/>
      <c r="L388" s="40"/>
      <c r="M388" s="40"/>
      <c r="N388" s="40"/>
      <c r="O388" s="40"/>
      <c r="Q388" s="3"/>
      <c r="S388" s="3"/>
    </row>
    <row r="389" spans="1:19" outlineLevel="3" x14ac:dyDescent="0.25">
      <c r="A389" s="34" t="s">
        <v>642</v>
      </c>
      <c r="B389" s="96" t="s">
        <v>643</v>
      </c>
      <c r="C389" s="36" t="s">
        <v>17</v>
      </c>
      <c r="D389" s="37"/>
      <c r="E389" s="39"/>
      <c r="F389" s="39">
        <f t="shared" si="22"/>
        <v>0</v>
      </c>
      <c r="G389" s="40"/>
      <c r="H389" s="40"/>
      <c r="I389" s="40"/>
      <c r="J389" s="40"/>
      <c r="K389" s="40"/>
      <c r="L389" s="40"/>
      <c r="M389" s="40"/>
      <c r="N389" s="40"/>
      <c r="O389" s="40"/>
      <c r="Q389" s="3"/>
      <c r="S389" s="3"/>
    </row>
    <row r="390" spans="1:19" outlineLevel="2" x14ac:dyDescent="0.25">
      <c r="A390" s="43" t="s">
        <v>644</v>
      </c>
      <c r="B390" s="90" t="s">
        <v>645</v>
      </c>
      <c r="C390" s="44"/>
      <c r="D390" s="32"/>
      <c r="E390" s="33"/>
      <c r="F390" s="33"/>
      <c r="G390" s="40"/>
      <c r="H390" s="40"/>
      <c r="I390" s="40"/>
      <c r="J390" s="40"/>
      <c r="K390" s="40"/>
      <c r="L390" s="40"/>
      <c r="M390" s="40"/>
      <c r="N390" s="40"/>
      <c r="O390" s="40"/>
      <c r="Q390" s="3"/>
      <c r="S390" s="3"/>
    </row>
    <row r="391" spans="1:19" outlineLevel="3" x14ac:dyDescent="0.25">
      <c r="A391" s="34" t="s">
        <v>646</v>
      </c>
      <c r="B391" s="96" t="s">
        <v>647</v>
      </c>
      <c r="C391" s="36" t="s">
        <v>17</v>
      </c>
      <c r="D391" s="37"/>
      <c r="E391" s="39"/>
      <c r="F391" s="39">
        <f t="shared" si="22"/>
        <v>0</v>
      </c>
      <c r="G391" s="40"/>
      <c r="H391" s="40"/>
      <c r="I391" s="40"/>
      <c r="J391" s="40"/>
      <c r="K391" s="40"/>
      <c r="L391" s="40"/>
      <c r="M391" s="40"/>
      <c r="N391" s="40"/>
      <c r="O391" s="40"/>
      <c r="Q391" s="3"/>
      <c r="S391" s="3"/>
    </row>
    <row r="392" spans="1:19" outlineLevel="3" x14ac:dyDescent="0.25">
      <c r="A392" s="34" t="s">
        <v>648</v>
      </c>
      <c r="B392" s="96" t="s">
        <v>649</v>
      </c>
      <c r="C392" s="36" t="s">
        <v>17</v>
      </c>
      <c r="D392" s="37"/>
      <c r="E392" s="39"/>
      <c r="F392" s="39">
        <f t="shared" si="22"/>
        <v>0</v>
      </c>
      <c r="G392" s="40"/>
      <c r="H392" s="40"/>
      <c r="I392" s="40"/>
      <c r="J392" s="40"/>
      <c r="K392" s="40"/>
      <c r="L392" s="40"/>
      <c r="M392" s="40"/>
      <c r="N392" s="40"/>
      <c r="O392" s="40"/>
      <c r="Q392" s="3"/>
      <c r="S392" s="3"/>
    </row>
    <row r="393" spans="1:19" outlineLevel="3" x14ac:dyDescent="0.25">
      <c r="A393" s="34" t="s">
        <v>650</v>
      </c>
      <c r="B393" s="96" t="s">
        <v>651</v>
      </c>
      <c r="C393" s="36" t="s">
        <v>17</v>
      </c>
      <c r="D393" s="37"/>
      <c r="E393" s="39"/>
      <c r="F393" s="39">
        <f t="shared" si="22"/>
        <v>0</v>
      </c>
      <c r="G393" s="40"/>
      <c r="H393" s="40"/>
      <c r="I393" s="40"/>
      <c r="J393" s="40"/>
      <c r="K393" s="40"/>
      <c r="L393" s="40"/>
      <c r="M393" s="40"/>
      <c r="N393" s="40"/>
      <c r="O393" s="40"/>
      <c r="Q393" s="3"/>
      <c r="S393" s="3"/>
    </row>
    <row r="394" spans="1:19" outlineLevel="3" x14ac:dyDescent="0.25">
      <c r="A394" s="34" t="s">
        <v>652</v>
      </c>
      <c r="B394" s="96" t="s">
        <v>653</v>
      </c>
      <c r="C394" s="36" t="s">
        <v>17</v>
      </c>
      <c r="D394" s="37"/>
      <c r="E394" s="39"/>
      <c r="F394" s="39">
        <f t="shared" si="22"/>
        <v>0</v>
      </c>
      <c r="G394" s="40"/>
      <c r="H394" s="40"/>
      <c r="I394" s="40"/>
      <c r="J394" s="40"/>
      <c r="K394" s="40"/>
      <c r="L394" s="40"/>
      <c r="M394" s="40"/>
      <c r="N394" s="40"/>
      <c r="O394" s="40"/>
      <c r="Q394" s="3"/>
      <c r="S394" s="3"/>
    </row>
    <row r="395" spans="1:19" outlineLevel="3" x14ac:dyDescent="0.25">
      <c r="A395" s="34" t="s">
        <v>654</v>
      </c>
      <c r="B395" s="96" t="s">
        <v>655</v>
      </c>
      <c r="C395" s="36" t="s">
        <v>17</v>
      </c>
      <c r="D395" s="37"/>
      <c r="E395" s="39"/>
      <c r="F395" s="39">
        <f t="shared" si="22"/>
        <v>0</v>
      </c>
      <c r="G395" s="40"/>
      <c r="H395" s="40"/>
      <c r="I395" s="40"/>
      <c r="J395" s="40"/>
      <c r="K395" s="40"/>
      <c r="L395" s="40"/>
      <c r="M395" s="40"/>
      <c r="N395" s="40"/>
      <c r="O395" s="40"/>
      <c r="Q395" s="3"/>
      <c r="S395" s="3"/>
    </row>
    <row r="396" spans="1:19" outlineLevel="3" x14ac:dyDescent="0.25">
      <c r="A396" s="34" t="s">
        <v>656</v>
      </c>
      <c r="B396" s="96" t="s">
        <v>657</v>
      </c>
      <c r="C396" s="36" t="s">
        <v>17</v>
      </c>
      <c r="D396" s="37"/>
      <c r="E396" s="39"/>
      <c r="F396" s="39">
        <f t="shared" si="22"/>
        <v>0</v>
      </c>
      <c r="G396" s="97"/>
      <c r="H396" s="40"/>
      <c r="I396" s="40"/>
      <c r="J396" s="40"/>
      <c r="K396" s="40"/>
      <c r="L396" s="40"/>
      <c r="M396" s="40"/>
      <c r="N396" s="40"/>
      <c r="O396" s="40"/>
      <c r="Q396" s="3"/>
      <c r="S396" s="3"/>
    </row>
    <row r="397" spans="1:19" outlineLevel="3" x14ac:dyDescent="0.25">
      <c r="A397" s="34" t="s">
        <v>658</v>
      </c>
      <c r="B397" s="96" t="s">
        <v>659</v>
      </c>
      <c r="C397" s="36" t="s">
        <v>17</v>
      </c>
      <c r="D397" s="37"/>
      <c r="E397" s="39"/>
      <c r="F397" s="39">
        <f t="shared" si="22"/>
        <v>0</v>
      </c>
      <c r="G397" s="97"/>
      <c r="H397" s="40"/>
      <c r="I397" s="40"/>
      <c r="J397" s="40"/>
      <c r="K397" s="40"/>
      <c r="L397" s="40"/>
      <c r="M397" s="40"/>
      <c r="N397" s="40"/>
      <c r="O397" s="40"/>
      <c r="Q397" s="3"/>
      <c r="S397" s="3"/>
    </row>
    <row r="398" spans="1:19" outlineLevel="3" x14ac:dyDescent="0.25">
      <c r="A398" s="34" t="s">
        <v>660</v>
      </c>
      <c r="B398" s="96" t="s">
        <v>661</v>
      </c>
      <c r="C398" s="36" t="s">
        <v>17</v>
      </c>
      <c r="D398" s="37"/>
      <c r="E398" s="39"/>
      <c r="F398" s="39">
        <f t="shared" si="22"/>
        <v>0</v>
      </c>
      <c r="G398" s="97"/>
      <c r="H398" s="40"/>
      <c r="I398" s="40"/>
      <c r="J398" s="40"/>
      <c r="K398" s="40"/>
      <c r="L398" s="40"/>
      <c r="M398" s="40"/>
      <c r="N398" s="40"/>
      <c r="O398" s="40"/>
      <c r="Q398" s="3"/>
      <c r="S398" s="3"/>
    </row>
    <row r="399" spans="1:19" outlineLevel="3" x14ac:dyDescent="0.25">
      <c r="A399" s="34" t="s">
        <v>662</v>
      </c>
      <c r="B399" s="96" t="s">
        <v>663</v>
      </c>
      <c r="C399" s="36" t="s">
        <v>17</v>
      </c>
      <c r="D399" s="37"/>
      <c r="E399" s="39"/>
      <c r="F399" s="39">
        <f t="shared" si="22"/>
        <v>0</v>
      </c>
      <c r="G399" s="97"/>
      <c r="H399" s="40"/>
      <c r="I399" s="40"/>
      <c r="J399" s="40"/>
      <c r="K399" s="40"/>
      <c r="L399" s="40"/>
      <c r="M399" s="40"/>
      <c r="N399" s="40"/>
      <c r="O399" s="40"/>
      <c r="Q399" s="3"/>
      <c r="S399" s="3"/>
    </row>
    <row r="400" spans="1:19" outlineLevel="3" x14ac:dyDescent="0.25">
      <c r="A400" s="34" t="s">
        <v>664</v>
      </c>
      <c r="B400" s="96" t="s">
        <v>665</v>
      </c>
      <c r="C400" s="36" t="s">
        <v>17</v>
      </c>
      <c r="D400" s="37"/>
      <c r="E400" s="39"/>
      <c r="F400" s="39">
        <f t="shared" si="22"/>
        <v>0</v>
      </c>
      <c r="G400" s="97"/>
      <c r="H400" s="40"/>
      <c r="I400" s="40"/>
      <c r="J400" s="40"/>
      <c r="K400" s="40"/>
      <c r="L400" s="40"/>
      <c r="M400" s="40"/>
      <c r="N400" s="40"/>
      <c r="O400" s="40"/>
      <c r="Q400" s="3"/>
      <c r="S400" s="3"/>
    </row>
    <row r="401" spans="1:19" outlineLevel="1" x14ac:dyDescent="0.25">
      <c r="A401" s="43">
        <v>17.2</v>
      </c>
      <c r="B401" s="30" t="s">
        <v>666</v>
      </c>
      <c r="C401" s="44"/>
      <c r="D401" s="32"/>
      <c r="E401" s="33"/>
      <c r="F401" s="33"/>
      <c r="G401" s="40"/>
      <c r="H401" s="40"/>
      <c r="I401" s="40"/>
      <c r="J401" s="40"/>
      <c r="K401" s="40"/>
      <c r="L401" s="40"/>
      <c r="M401" s="40"/>
      <c r="N401" s="40"/>
      <c r="O401" s="40"/>
      <c r="Q401" s="3"/>
      <c r="S401" s="3"/>
    </row>
    <row r="402" spans="1:19" outlineLevel="2" x14ac:dyDescent="0.25">
      <c r="A402" s="43" t="s">
        <v>667</v>
      </c>
      <c r="B402" s="30" t="s">
        <v>668</v>
      </c>
      <c r="C402" s="44"/>
      <c r="D402" s="32"/>
      <c r="E402" s="33"/>
      <c r="F402" s="33"/>
      <c r="G402" s="40"/>
      <c r="H402" s="40"/>
      <c r="I402" s="40"/>
      <c r="J402" s="40"/>
      <c r="K402" s="40"/>
      <c r="L402" s="40"/>
      <c r="M402" s="40"/>
      <c r="N402" s="40"/>
      <c r="O402" s="40"/>
      <c r="Q402" s="3"/>
      <c r="S402" s="3"/>
    </row>
    <row r="403" spans="1:19" outlineLevel="3" x14ac:dyDescent="0.25">
      <c r="A403" s="34" t="s">
        <v>669</v>
      </c>
      <c r="B403" s="96" t="s">
        <v>670</v>
      </c>
      <c r="C403" s="36" t="s">
        <v>14</v>
      </c>
      <c r="D403" s="37"/>
      <c r="E403" s="39"/>
      <c r="F403" s="39">
        <f t="shared" ref="F403:F424" si="23">E403*D403</f>
        <v>0</v>
      </c>
      <c r="G403" s="40"/>
      <c r="H403" s="40"/>
      <c r="I403" s="40"/>
      <c r="J403" s="40"/>
      <c r="K403" s="40"/>
      <c r="L403" s="40"/>
      <c r="M403" s="40"/>
      <c r="N403" s="40"/>
      <c r="O403" s="40"/>
      <c r="Q403" s="3"/>
      <c r="S403" s="3"/>
    </row>
    <row r="404" spans="1:19" outlineLevel="3" x14ac:dyDescent="0.25">
      <c r="A404" s="34" t="s">
        <v>671</v>
      </c>
      <c r="B404" s="96" t="s">
        <v>672</v>
      </c>
      <c r="C404" s="36" t="s">
        <v>14</v>
      </c>
      <c r="D404" s="37"/>
      <c r="E404" s="39"/>
      <c r="F404" s="39">
        <f t="shared" si="23"/>
        <v>0</v>
      </c>
      <c r="G404" s="40"/>
      <c r="H404" s="40"/>
      <c r="I404" s="40"/>
      <c r="J404" s="40"/>
      <c r="K404" s="40"/>
      <c r="L404" s="40"/>
      <c r="M404" s="40"/>
      <c r="N404" s="40"/>
      <c r="O404" s="40"/>
      <c r="Q404" s="3"/>
      <c r="S404" s="3"/>
    </row>
    <row r="405" spans="1:19" outlineLevel="3" x14ac:dyDescent="0.25">
      <c r="A405" s="34" t="s">
        <v>673</v>
      </c>
      <c r="B405" s="96" t="s">
        <v>674</v>
      </c>
      <c r="C405" s="36" t="s">
        <v>17</v>
      </c>
      <c r="D405" s="37"/>
      <c r="E405" s="39"/>
      <c r="F405" s="39">
        <f t="shared" si="23"/>
        <v>0</v>
      </c>
      <c r="G405" s="40"/>
      <c r="H405" s="40"/>
      <c r="I405" s="40"/>
      <c r="J405" s="40"/>
      <c r="K405" s="40"/>
      <c r="L405" s="40"/>
      <c r="M405" s="40"/>
      <c r="N405" s="40"/>
      <c r="O405" s="40"/>
      <c r="Q405" s="3"/>
      <c r="S405" s="3"/>
    </row>
    <row r="406" spans="1:19" outlineLevel="3" x14ac:dyDescent="0.25">
      <c r="A406" s="34" t="s">
        <v>675</v>
      </c>
      <c r="B406" s="96" t="s">
        <v>676</v>
      </c>
      <c r="C406" s="36" t="s">
        <v>14</v>
      </c>
      <c r="D406" s="37"/>
      <c r="E406" s="39"/>
      <c r="F406" s="39">
        <f t="shared" si="23"/>
        <v>0</v>
      </c>
      <c r="G406" s="40"/>
      <c r="H406" s="40"/>
      <c r="I406" s="40"/>
      <c r="J406" s="40"/>
      <c r="K406" s="40"/>
      <c r="L406" s="40"/>
      <c r="M406" s="40"/>
      <c r="N406" s="40"/>
      <c r="O406" s="40"/>
      <c r="Q406" s="3"/>
      <c r="S406" s="3"/>
    </row>
    <row r="407" spans="1:19" outlineLevel="3" x14ac:dyDescent="0.25">
      <c r="A407" s="34" t="s">
        <v>677</v>
      </c>
      <c r="B407" s="96" t="s">
        <v>678</v>
      </c>
      <c r="C407" s="36" t="s">
        <v>14</v>
      </c>
      <c r="D407" s="37"/>
      <c r="E407" s="39"/>
      <c r="F407" s="39">
        <f t="shared" si="23"/>
        <v>0</v>
      </c>
      <c r="G407" s="40"/>
      <c r="H407" s="40"/>
      <c r="I407" s="40"/>
      <c r="J407" s="40"/>
      <c r="K407" s="40"/>
      <c r="L407" s="40"/>
      <c r="M407" s="40"/>
      <c r="N407" s="40"/>
      <c r="O407" s="40"/>
      <c r="Q407" s="3"/>
      <c r="S407" s="3"/>
    </row>
    <row r="408" spans="1:19" outlineLevel="3" x14ac:dyDescent="0.25">
      <c r="A408" s="34" t="s">
        <v>679</v>
      </c>
      <c r="B408" s="96" t="s">
        <v>680</v>
      </c>
      <c r="C408" s="36" t="s">
        <v>17</v>
      </c>
      <c r="D408" s="37"/>
      <c r="E408" s="39"/>
      <c r="F408" s="39">
        <f t="shared" si="23"/>
        <v>0</v>
      </c>
      <c r="G408" s="40"/>
      <c r="H408" s="40"/>
      <c r="I408" s="40"/>
      <c r="J408" s="40"/>
      <c r="K408" s="40"/>
      <c r="L408" s="40"/>
      <c r="M408" s="40"/>
      <c r="N408" s="40"/>
      <c r="O408" s="40"/>
      <c r="Q408" s="3"/>
      <c r="S408" s="3"/>
    </row>
    <row r="409" spans="1:19" outlineLevel="3" x14ac:dyDescent="0.25">
      <c r="A409" s="34" t="s">
        <v>681</v>
      </c>
      <c r="B409" s="96" t="s">
        <v>682</v>
      </c>
      <c r="C409" s="36" t="s">
        <v>14</v>
      </c>
      <c r="D409" s="37"/>
      <c r="E409" s="39"/>
      <c r="F409" s="39">
        <f t="shared" si="23"/>
        <v>0</v>
      </c>
      <c r="G409" s="40"/>
      <c r="H409" s="40"/>
      <c r="I409" s="40"/>
      <c r="J409" s="40"/>
      <c r="K409" s="40"/>
      <c r="L409" s="40"/>
      <c r="M409" s="40"/>
      <c r="N409" s="40"/>
      <c r="O409" s="40"/>
      <c r="Q409" s="3"/>
      <c r="S409" s="3"/>
    </row>
    <row r="410" spans="1:19" outlineLevel="3" x14ac:dyDescent="0.25">
      <c r="A410" s="34" t="s">
        <v>683</v>
      </c>
      <c r="B410" s="96" t="s">
        <v>684</v>
      </c>
      <c r="C410" s="36" t="s">
        <v>17</v>
      </c>
      <c r="D410" s="37"/>
      <c r="E410" s="39"/>
      <c r="F410" s="39">
        <f t="shared" si="23"/>
        <v>0</v>
      </c>
      <c r="G410" s="40"/>
      <c r="H410" s="40"/>
      <c r="I410" s="40"/>
      <c r="J410" s="40"/>
      <c r="K410" s="40"/>
      <c r="L410" s="40"/>
      <c r="M410" s="40"/>
      <c r="N410" s="40"/>
      <c r="O410" s="40"/>
      <c r="Q410" s="3"/>
      <c r="S410" s="3"/>
    </row>
    <row r="411" spans="1:19" outlineLevel="3" x14ac:dyDescent="0.25">
      <c r="A411" s="34" t="s">
        <v>685</v>
      </c>
      <c r="B411" s="96" t="s">
        <v>686</v>
      </c>
      <c r="C411" s="36" t="s">
        <v>17</v>
      </c>
      <c r="D411" s="37"/>
      <c r="E411" s="39"/>
      <c r="F411" s="39">
        <f t="shared" si="23"/>
        <v>0</v>
      </c>
      <c r="G411" s="40"/>
      <c r="H411" s="40"/>
      <c r="I411" s="40"/>
      <c r="J411" s="40"/>
      <c r="K411" s="40"/>
      <c r="L411" s="40"/>
      <c r="M411" s="40"/>
      <c r="N411" s="40"/>
      <c r="O411" s="40"/>
      <c r="Q411" s="3"/>
      <c r="S411" s="3"/>
    </row>
    <row r="412" spans="1:19" outlineLevel="3" x14ac:dyDescent="0.25">
      <c r="A412" s="34" t="s">
        <v>687</v>
      </c>
      <c r="B412" s="96" t="s">
        <v>688</v>
      </c>
      <c r="C412" s="36" t="s">
        <v>17</v>
      </c>
      <c r="D412" s="37"/>
      <c r="E412" s="39"/>
      <c r="F412" s="39">
        <f t="shared" si="23"/>
        <v>0</v>
      </c>
      <c r="G412" s="40"/>
      <c r="H412" s="40"/>
      <c r="I412" s="40"/>
      <c r="J412" s="40"/>
      <c r="K412" s="40"/>
      <c r="L412" s="40"/>
      <c r="M412" s="40"/>
      <c r="N412" s="40"/>
      <c r="O412" s="40"/>
      <c r="Q412" s="3"/>
      <c r="S412" s="3"/>
    </row>
    <row r="413" spans="1:19" outlineLevel="3" x14ac:dyDescent="0.25">
      <c r="A413" s="34" t="s">
        <v>689</v>
      </c>
      <c r="B413" s="96" t="s">
        <v>690</v>
      </c>
      <c r="C413" s="36" t="s">
        <v>14</v>
      </c>
      <c r="D413" s="37"/>
      <c r="E413" s="39"/>
      <c r="F413" s="39">
        <f t="shared" si="23"/>
        <v>0</v>
      </c>
      <c r="G413" s="40"/>
      <c r="H413" s="40"/>
      <c r="I413" s="40"/>
      <c r="J413" s="40"/>
      <c r="K413" s="40"/>
      <c r="L413" s="40"/>
      <c r="M413" s="40"/>
      <c r="N413" s="40"/>
      <c r="O413" s="40"/>
      <c r="Q413" s="3"/>
      <c r="S413" s="3"/>
    </row>
    <row r="414" spans="1:19" outlineLevel="2" x14ac:dyDescent="0.25">
      <c r="A414" s="43" t="s">
        <v>691</v>
      </c>
      <c r="B414" s="30" t="s">
        <v>692</v>
      </c>
      <c r="C414" s="44"/>
      <c r="D414" s="32"/>
      <c r="E414" s="33"/>
      <c r="F414" s="33"/>
      <c r="G414" s="40"/>
      <c r="H414" s="40"/>
      <c r="I414" s="40"/>
      <c r="J414" s="40"/>
      <c r="K414" s="40"/>
      <c r="L414" s="40"/>
      <c r="M414" s="40"/>
      <c r="N414" s="40"/>
      <c r="O414" s="40"/>
      <c r="Q414" s="3"/>
      <c r="S414" s="3"/>
    </row>
    <row r="415" spans="1:19" outlineLevel="3" x14ac:dyDescent="0.25">
      <c r="A415" s="34" t="s">
        <v>693</v>
      </c>
      <c r="B415" s="96" t="s">
        <v>694</v>
      </c>
      <c r="C415" s="36" t="s">
        <v>17</v>
      </c>
      <c r="D415" s="37"/>
      <c r="E415" s="39"/>
      <c r="F415" s="39">
        <f t="shared" si="23"/>
        <v>0</v>
      </c>
      <c r="G415" s="40"/>
      <c r="H415" s="40"/>
      <c r="I415" s="40"/>
      <c r="J415" s="40"/>
      <c r="K415" s="40"/>
      <c r="L415" s="40"/>
      <c r="M415" s="40"/>
      <c r="N415" s="40"/>
      <c r="O415" s="40"/>
      <c r="Q415" s="3"/>
      <c r="S415" s="3"/>
    </row>
    <row r="416" spans="1:19" outlineLevel="3" x14ac:dyDescent="0.25">
      <c r="A416" s="34" t="s">
        <v>695</v>
      </c>
      <c r="B416" s="96" t="s">
        <v>696</v>
      </c>
      <c r="C416" s="36" t="s">
        <v>17</v>
      </c>
      <c r="D416" s="37"/>
      <c r="E416" s="39"/>
      <c r="F416" s="39">
        <f t="shared" si="23"/>
        <v>0</v>
      </c>
      <c r="G416" s="40"/>
      <c r="H416" s="40"/>
      <c r="I416" s="40"/>
      <c r="J416" s="40"/>
      <c r="K416" s="40"/>
      <c r="L416" s="40"/>
      <c r="M416" s="40"/>
      <c r="N416" s="40"/>
      <c r="O416" s="40"/>
      <c r="Q416" s="3"/>
      <c r="S416" s="3"/>
    </row>
    <row r="417" spans="1:19" outlineLevel="3" x14ac:dyDescent="0.25">
      <c r="A417" s="34" t="s">
        <v>697</v>
      </c>
      <c r="B417" s="96" t="s">
        <v>698</v>
      </c>
      <c r="C417" s="36" t="s">
        <v>17</v>
      </c>
      <c r="D417" s="37"/>
      <c r="E417" s="39"/>
      <c r="F417" s="39">
        <f t="shared" si="23"/>
        <v>0</v>
      </c>
      <c r="G417" s="40"/>
      <c r="H417" s="40"/>
      <c r="I417" s="40"/>
      <c r="J417" s="40"/>
      <c r="K417" s="40"/>
      <c r="L417" s="40"/>
      <c r="M417" s="40"/>
      <c r="N417" s="40"/>
      <c r="O417" s="40"/>
      <c r="Q417" s="3"/>
      <c r="S417" s="3"/>
    </row>
    <row r="418" spans="1:19" outlineLevel="3" x14ac:dyDescent="0.25">
      <c r="A418" s="34" t="s">
        <v>699</v>
      </c>
      <c r="B418" s="96" t="s">
        <v>700</v>
      </c>
      <c r="C418" s="36" t="s">
        <v>17</v>
      </c>
      <c r="D418" s="37"/>
      <c r="E418" s="39"/>
      <c r="F418" s="39">
        <f t="shared" si="23"/>
        <v>0</v>
      </c>
      <c r="G418" s="40"/>
      <c r="H418" s="40"/>
      <c r="I418" s="40"/>
      <c r="J418" s="40"/>
      <c r="K418" s="40"/>
      <c r="L418" s="40"/>
      <c r="M418" s="40"/>
      <c r="N418" s="40"/>
      <c r="O418" s="40"/>
      <c r="Q418" s="3"/>
      <c r="S418" s="3"/>
    </row>
    <row r="419" spans="1:19" outlineLevel="3" x14ac:dyDescent="0.25">
      <c r="A419" s="34" t="s">
        <v>701</v>
      </c>
      <c r="B419" s="96" t="s">
        <v>702</v>
      </c>
      <c r="C419" s="36" t="s">
        <v>17</v>
      </c>
      <c r="D419" s="37"/>
      <c r="E419" s="39"/>
      <c r="F419" s="39">
        <f t="shared" si="23"/>
        <v>0</v>
      </c>
      <c r="G419" s="40"/>
      <c r="H419" s="40"/>
      <c r="I419" s="40"/>
      <c r="J419" s="40"/>
      <c r="K419" s="40"/>
      <c r="L419" s="40"/>
      <c r="M419" s="40"/>
      <c r="N419" s="40"/>
      <c r="O419" s="40"/>
      <c r="Q419" s="3"/>
      <c r="S419" s="3"/>
    </row>
    <row r="420" spans="1:19" outlineLevel="3" x14ac:dyDescent="0.25">
      <c r="A420" s="34" t="s">
        <v>703</v>
      </c>
      <c r="B420" s="96" t="s">
        <v>704</v>
      </c>
      <c r="C420" s="36" t="s">
        <v>17</v>
      </c>
      <c r="D420" s="37"/>
      <c r="E420" s="39"/>
      <c r="F420" s="39">
        <f t="shared" si="23"/>
        <v>0</v>
      </c>
      <c r="G420" s="40"/>
      <c r="H420" s="40"/>
      <c r="I420" s="40"/>
      <c r="J420" s="40"/>
      <c r="K420" s="40"/>
      <c r="L420" s="40"/>
      <c r="M420" s="40"/>
      <c r="N420" s="40"/>
      <c r="O420" s="40"/>
      <c r="Q420" s="3"/>
      <c r="S420" s="3"/>
    </row>
    <row r="421" spans="1:19" outlineLevel="3" x14ac:dyDescent="0.25">
      <c r="A421" s="34" t="s">
        <v>705</v>
      </c>
      <c r="B421" s="96" t="s">
        <v>706</v>
      </c>
      <c r="C421" s="36" t="s">
        <v>17</v>
      </c>
      <c r="D421" s="37"/>
      <c r="E421" s="39"/>
      <c r="F421" s="39">
        <f t="shared" si="23"/>
        <v>0</v>
      </c>
      <c r="G421" s="40"/>
      <c r="H421" s="40"/>
      <c r="I421" s="40"/>
      <c r="J421" s="40"/>
      <c r="K421" s="40"/>
      <c r="L421" s="40"/>
      <c r="M421" s="40"/>
      <c r="N421" s="40"/>
      <c r="O421" s="40"/>
      <c r="Q421" s="3"/>
      <c r="S421" s="3"/>
    </row>
    <row r="422" spans="1:19" outlineLevel="3" x14ac:dyDescent="0.25">
      <c r="A422" s="34" t="s">
        <v>707</v>
      </c>
      <c r="B422" s="96" t="s">
        <v>708</v>
      </c>
      <c r="C422" s="36" t="s">
        <v>17</v>
      </c>
      <c r="D422" s="37"/>
      <c r="E422" s="39"/>
      <c r="F422" s="39">
        <f t="shared" si="23"/>
        <v>0</v>
      </c>
      <c r="G422" s="40"/>
      <c r="H422" s="40"/>
      <c r="I422" s="40"/>
      <c r="J422" s="40"/>
      <c r="K422" s="40"/>
      <c r="L422" s="40"/>
      <c r="M422" s="40"/>
      <c r="N422" s="40"/>
      <c r="O422" s="40"/>
      <c r="Q422" s="3"/>
      <c r="S422" s="3"/>
    </row>
    <row r="423" spans="1:19" outlineLevel="3" x14ac:dyDescent="0.25">
      <c r="A423" s="34" t="s">
        <v>709</v>
      </c>
      <c r="B423" s="96" t="s">
        <v>710</v>
      </c>
      <c r="C423" s="36" t="s">
        <v>17</v>
      </c>
      <c r="D423" s="37"/>
      <c r="E423" s="39"/>
      <c r="F423" s="39">
        <f t="shared" si="23"/>
        <v>0</v>
      </c>
      <c r="G423" s="40"/>
      <c r="H423" s="40"/>
      <c r="I423" s="40"/>
      <c r="J423" s="40"/>
      <c r="K423" s="40"/>
      <c r="L423" s="40"/>
      <c r="M423" s="40"/>
      <c r="N423" s="40"/>
      <c r="O423" s="40"/>
      <c r="Q423" s="3"/>
      <c r="S423" s="3"/>
    </row>
    <row r="424" spans="1:19" outlineLevel="3" x14ac:dyDescent="0.25">
      <c r="A424" s="34" t="s">
        <v>711</v>
      </c>
      <c r="B424" s="96" t="s">
        <v>712</v>
      </c>
      <c r="C424" s="36" t="s">
        <v>17</v>
      </c>
      <c r="D424" s="37"/>
      <c r="E424" s="39"/>
      <c r="F424" s="39">
        <f t="shared" si="23"/>
        <v>0</v>
      </c>
      <c r="G424" s="40"/>
      <c r="H424" s="40"/>
      <c r="I424" s="40"/>
      <c r="J424" s="40"/>
      <c r="K424" s="40"/>
      <c r="L424" s="40"/>
      <c r="M424" s="40"/>
      <c r="N424" s="40"/>
      <c r="O424" s="40"/>
      <c r="Q424" s="3"/>
      <c r="S424" s="3"/>
    </row>
    <row r="425" spans="1:19" outlineLevel="3" x14ac:dyDescent="0.25">
      <c r="A425" s="43" t="s">
        <v>713</v>
      </c>
      <c r="B425" s="30" t="s">
        <v>714</v>
      </c>
      <c r="C425" s="44"/>
      <c r="D425" s="32"/>
      <c r="E425" s="33"/>
      <c r="F425" s="33"/>
      <c r="G425" s="40"/>
      <c r="H425" s="40"/>
      <c r="I425" s="40"/>
      <c r="J425" s="40"/>
      <c r="K425" s="40"/>
      <c r="L425" s="40"/>
      <c r="M425" s="40"/>
      <c r="N425" s="40"/>
      <c r="O425" s="40"/>
      <c r="Q425" s="3"/>
      <c r="S425" s="3"/>
    </row>
    <row r="426" spans="1:19" outlineLevel="3" x14ac:dyDescent="0.25">
      <c r="A426" s="34" t="s">
        <v>715</v>
      </c>
      <c r="B426" s="96" t="s">
        <v>716</v>
      </c>
      <c r="C426" s="36" t="s">
        <v>14</v>
      </c>
      <c r="D426" s="37"/>
      <c r="E426" s="39"/>
      <c r="F426" s="39">
        <f t="shared" ref="F426:F433" si="24">E426*D426</f>
        <v>0</v>
      </c>
      <c r="G426" s="40"/>
      <c r="H426" s="40"/>
      <c r="I426" s="40"/>
      <c r="J426" s="40"/>
      <c r="K426" s="40"/>
      <c r="L426" s="40"/>
      <c r="M426" s="40"/>
      <c r="N426" s="40"/>
      <c r="O426" s="40"/>
      <c r="Q426" s="3"/>
      <c r="S426" s="3"/>
    </row>
    <row r="427" spans="1:19" outlineLevel="3" x14ac:dyDescent="0.25">
      <c r="A427" s="34" t="s">
        <v>717</v>
      </c>
      <c r="B427" s="96" t="s">
        <v>718</v>
      </c>
      <c r="C427" s="36" t="s">
        <v>17</v>
      </c>
      <c r="D427" s="37"/>
      <c r="E427" s="39"/>
      <c r="F427" s="39">
        <f t="shared" si="24"/>
        <v>0</v>
      </c>
      <c r="G427" s="40"/>
      <c r="H427" s="40"/>
      <c r="I427" s="40"/>
      <c r="J427" s="40"/>
      <c r="K427" s="40"/>
      <c r="L427" s="40"/>
      <c r="M427" s="40"/>
      <c r="N427" s="40"/>
      <c r="O427" s="40"/>
      <c r="Q427" s="3"/>
      <c r="S427" s="3"/>
    </row>
    <row r="428" spans="1:19" outlineLevel="3" x14ac:dyDescent="0.25">
      <c r="A428" s="34" t="s">
        <v>719</v>
      </c>
      <c r="B428" s="96" t="s">
        <v>720</v>
      </c>
      <c r="C428" s="36" t="s">
        <v>17</v>
      </c>
      <c r="D428" s="37"/>
      <c r="E428" s="39"/>
      <c r="F428" s="39">
        <f t="shared" si="24"/>
        <v>0</v>
      </c>
      <c r="G428" s="40"/>
      <c r="H428" s="40"/>
      <c r="I428" s="40"/>
      <c r="J428" s="40"/>
      <c r="K428" s="40"/>
      <c r="L428" s="40"/>
      <c r="M428" s="40"/>
      <c r="N428" s="40"/>
      <c r="O428" s="40"/>
      <c r="Q428" s="3"/>
      <c r="S428" s="3"/>
    </row>
    <row r="429" spans="1:19" outlineLevel="3" x14ac:dyDescent="0.25">
      <c r="A429" s="34" t="s">
        <v>721</v>
      </c>
      <c r="B429" s="96" t="s">
        <v>722</v>
      </c>
      <c r="C429" s="36" t="s">
        <v>17</v>
      </c>
      <c r="D429" s="37"/>
      <c r="E429" s="39"/>
      <c r="F429" s="39">
        <f t="shared" si="24"/>
        <v>0</v>
      </c>
      <c r="G429" s="40"/>
      <c r="H429" s="40"/>
      <c r="I429" s="40"/>
      <c r="J429" s="40"/>
      <c r="K429" s="40"/>
      <c r="L429" s="40"/>
      <c r="M429" s="40"/>
      <c r="N429" s="40"/>
      <c r="O429" s="40"/>
      <c r="Q429" s="3"/>
      <c r="S429" s="3"/>
    </row>
    <row r="430" spans="1:19" outlineLevel="3" x14ac:dyDescent="0.25">
      <c r="A430" s="34" t="s">
        <v>723</v>
      </c>
      <c r="B430" s="96" t="s">
        <v>724</v>
      </c>
      <c r="C430" s="36" t="s">
        <v>17</v>
      </c>
      <c r="D430" s="37"/>
      <c r="E430" s="39"/>
      <c r="F430" s="39">
        <f t="shared" si="24"/>
        <v>0</v>
      </c>
      <c r="G430" s="40"/>
      <c r="H430" s="40"/>
      <c r="I430" s="40"/>
      <c r="J430" s="40"/>
      <c r="K430" s="40"/>
      <c r="L430" s="40"/>
      <c r="M430" s="40"/>
      <c r="N430" s="40"/>
      <c r="O430" s="40"/>
      <c r="Q430" s="3"/>
      <c r="S430" s="3"/>
    </row>
    <row r="431" spans="1:19" outlineLevel="3" x14ac:dyDescent="0.25">
      <c r="A431" s="34" t="s">
        <v>725</v>
      </c>
      <c r="B431" s="96" t="s">
        <v>726</v>
      </c>
      <c r="C431" s="36" t="s">
        <v>17</v>
      </c>
      <c r="D431" s="37"/>
      <c r="E431" s="39"/>
      <c r="F431" s="39">
        <f t="shared" si="24"/>
        <v>0</v>
      </c>
      <c r="G431" s="40"/>
      <c r="H431" s="40"/>
      <c r="I431" s="40"/>
      <c r="J431" s="40"/>
      <c r="K431" s="40"/>
      <c r="L431" s="40"/>
      <c r="M431" s="40"/>
      <c r="N431" s="40"/>
      <c r="O431" s="40"/>
      <c r="Q431" s="3"/>
      <c r="S431" s="3"/>
    </row>
    <row r="432" spans="1:19" outlineLevel="3" x14ac:dyDescent="0.25">
      <c r="A432" s="34" t="s">
        <v>727</v>
      </c>
      <c r="B432" s="96" t="s">
        <v>728</v>
      </c>
      <c r="C432" s="36" t="s">
        <v>17</v>
      </c>
      <c r="D432" s="37"/>
      <c r="E432" s="39"/>
      <c r="F432" s="39">
        <f t="shared" si="24"/>
        <v>0</v>
      </c>
      <c r="G432" s="40"/>
      <c r="H432" s="40"/>
      <c r="I432" s="40"/>
      <c r="J432" s="40"/>
      <c r="K432" s="40"/>
      <c r="L432" s="40"/>
      <c r="M432" s="40"/>
      <c r="N432" s="40"/>
      <c r="O432" s="40"/>
      <c r="Q432" s="3"/>
      <c r="S432" s="3"/>
    </row>
    <row r="433" spans="1:19" outlineLevel="3" x14ac:dyDescent="0.25">
      <c r="A433" s="34" t="s">
        <v>729</v>
      </c>
      <c r="B433" s="96" t="s">
        <v>730</v>
      </c>
      <c r="C433" s="36" t="s">
        <v>17</v>
      </c>
      <c r="D433" s="37"/>
      <c r="E433" s="39"/>
      <c r="F433" s="39">
        <f t="shared" si="24"/>
        <v>0</v>
      </c>
      <c r="G433" s="40"/>
      <c r="H433" s="40"/>
      <c r="I433" s="40"/>
      <c r="J433" s="40"/>
      <c r="K433" s="40"/>
      <c r="L433" s="40"/>
      <c r="M433" s="40"/>
      <c r="N433" s="40"/>
      <c r="O433" s="40"/>
      <c r="Q433" s="3"/>
      <c r="S433" s="3"/>
    </row>
    <row r="434" spans="1:19" outlineLevel="1" x14ac:dyDescent="0.25">
      <c r="A434" s="43">
        <v>17.3</v>
      </c>
      <c r="B434" s="30" t="s">
        <v>731</v>
      </c>
      <c r="C434" s="44"/>
      <c r="D434" s="32"/>
      <c r="E434" s="33"/>
      <c r="F434" s="33"/>
      <c r="G434" s="40"/>
      <c r="H434" s="40"/>
      <c r="I434" s="40"/>
      <c r="J434" s="40"/>
      <c r="K434" s="40"/>
      <c r="L434" s="40"/>
      <c r="M434" s="40"/>
      <c r="N434" s="40"/>
      <c r="O434" s="40"/>
      <c r="Q434" s="3"/>
      <c r="S434" s="3"/>
    </row>
    <row r="435" spans="1:19" outlineLevel="2" x14ac:dyDescent="0.25">
      <c r="A435" s="43" t="s">
        <v>732</v>
      </c>
      <c r="B435" s="30" t="s">
        <v>733</v>
      </c>
      <c r="C435" s="44"/>
      <c r="D435" s="32"/>
      <c r="E435" s="33"/>
      <c r="F435" s="33"/>
      <c r="G435" s="40"/>
      <c r="H435" s="40"/>
      <c r="I435" s="40"/>
      <c r="J435" s="40"/>
      <c r="K435" s="40"/>
      <c r="L435" s="40"/>
      <c r="M435" s="40"/>
      <c r="N435" s="40"/>
      <c r="O435" s="40"/>
      <c r="Q435" s="3"/>
      <c r="S435" s="3"/>
    </row>
    <row r="436" spans="1:19" outlineLevel="3" x14ac:dyDescent="0.25">
      <c r="A436" s="34" t="s">
        <v>734</v>
      </c>
      <c r="B436" s="96" t="s">
        <v>735</v>
      </c>
      <c r="C436" s="36" t="s">
        <v>14</v>
      </c>
      <c r="D436" s="37"/>
      <c r="E436" s="39"/>
      <c r="F436" s="39">
        <f>E436*D436</f>
        <v>0</v>
      </c>
      <c r="G436" s="40"/>
      <c r="H436" s="40"/>
      <c r="I436" s="40"/>
      <c r="J436" s="40"/>
      <c r="K436" s="40"/>
      <c r="L436" s="40"/>
      <c r="M436" s="40"/>
      <c r="N436" s="40"/>
      <c r="O436" s="40"/>
      <c r="Q436" s="3"/>
      <c r="S436" s="3"/>
    </row>
    <row r="437" spans="1:19" outlineLevel="3" x14ac:dyDescent="0.25">
      <c r="A437" s="34" t="s">
        <v>736</v>
      </c>
      <c r="B437" s="96" t="s">
        <v>737</v>
      </c>
      <c r="C437" s="36" t="s">
        <v>17</v>
      </c>
      <c r="D437" s="37"/>
      <c r="E437" s="39"/>
      <c r="F437" s="39">
        <f>E437*D437</f>
        <v>0</v>
      </c>
      <c r="G437" s="40"/>
      <c r="H437" s="40"/>
      <c r="I437" s="40"/>
      <c r="J437" s="40"/>
      <c r="K437" s="40"/>
      <c r="L437" s="40"/>
      <c r="M437" s="40"/>
      <c r="N437" s="40"/>
      <c r="O437" s="40"/>
      <c r="Q437" s="3"/>
      <c r="S437" s="3"/>
    </row>
    <row r="438" spans="1:19" outlineLevel="2" x14ac:dyDescent="0.25">
      <c r="A438" s="43" t="s">
        <v>738</v>
      </c>
      <c r="B438" s="30" t="s">
        <v>739</v>
      </c>
      <c r="C438" s="44"/>
      <c r="D438" s="32"/>
      <c r="E438" s="33"/>
      <c r="F438" s="33"/>
      <c r="G438" s="40"/>
      <c r="H438" s="40"/>
      <c r="I438" s="40"/>
      <c r="J438" s="40"/>
      <c r="K438" s="40"/>
      <c r="L438" s="40"/>
      <c r="M438" s="40"/>
      <c r="N438" s="40"/>
      <c r="O438" s="40"/>
      <c r="Q438" s="3"/>
      <c r="S438" s="3"/>
    </row>
    <row r="439" spans="1:19" outlineLevel="3" x14ac:dyDescent="0.25">
      <c r="A439" s="34" t="s">
        <v>740</v>
      </c>
      <c r="B439" s="96" t="s">
        <v>741</v>
      </c>
      <c r="C439" s="36" t="s">
        <v>17</v>
      </c>
      <c r="D439" s="37"/>
      <c r="E439" s="39"/>
      <c r="F439" s="39">
        <f>E439*D439</f>
        <v>0</v>
      </c>
      <c r="G439" s="40"/>
      <c r="H439" s="40"/>
      <c r="I439" s="40"/>
      <c r="J439" s="40"/>
      <c r="K439" s="40"/>
      <c r="L439" s="40"/>
      <c r="M439" s="40"/>
      <c r="N439" s="40"/>
      <c r="O439" s="40"/>
      <c r="Q439" s="3"/>
      <c r="S439" s="3"/>
    </row>
    <row r="440" spans="1:19" outlineLevel="3" x14ac:dyDescent="0.25">
      <c r="A440" s="34" t="s">
        <v>742</v>
      </c>
      <c r="B440" s="96" t="s">
        <v>743</v>
      </c>
      <c r="C440" s="36" t="s">
        <v>500</v>
      </c>
      <c r="D440" s="37"/>
      <c r="E440" s="39"/>
      <c r="F440" s="39">
        <f>E440*D440</f>
        <v>0</v>
      </c>
      <c r="G440" s="40"/>
      <c r="H440" s="40"/>
      <c r="I440" s="40"/>
      <c r="J440" s="40"/>
      <c r="K440" s="40"/>
      <c r="L440" s="40"/>
      <c r="M440" s="40"/>
      <c r="N440" s="40"/>
      <c r="O440" s="40"/>
      <c r="Q440" s="3"/>
      <c r="S440" s="3"/>
    </row>
    <row r="441" spans="1:19" outlineLevel="1" x14ac:dyDescent="0.25">
      <c r="A441" s="43">
        <v>17.399999999999999</v>
      </c>
      <c r="B441" s="30" t="s">
        <v>744</v>
      </c>
      <c r="C441" s="44"/>
      <c r="D441" s="32"/>
      <c r="E441" s="33"/>
      <c r="F441" s="33"/>
      <c r="G441" s="40"/>
      <c r="H441" s="40"/>
      <c r="I441" s="40"/>
      <c r="J441" s="40"/>
      <c r="K441" s="40"/>
      <c r="L441" s="40"/>
      <c r="M441" s="40"/>
      <c r="N441" s="40"/>
      <c r="O441" s="40"/>
      <c r="Q441" s="3"/>
      <c r="S441" s="3"/>
    </row>
    <row r="442" spans="1:19" outlineLevel="2" x14ac:dyDescent="0.25">
      <c r="A442" s="43" t="s">
        <v>745</v>
      </c>
      <c r="B442" s="30" t="s">
        <v>746</v>
      </c>
      <c r="C442" s="44"/>
      <c r="D442" s="32"/>
      <c r="E442" s="33"/>
      <c r="F442" s="33"/>
      <c r="G442" s="40"/>
      <c r="H442" s="40"/>
      <c r="I442" s="40"/>
      <c r="J442" s="40"/>
      <c r="K442" s="40"/>
      <c r="L442" s="40"/>
      <c r="M442" s="40"/>
      <c r="N442" s="40"/>
      <c r="O442" s="40"/>
      <c r="Q442" s="3"/>
      <c r="S442" s="3"/>
    </row>
    <row r="443" spans="1:19" outlineLevel="2" x14ac:dyDescent="0.25">
      <c r="A443" s="34" t="s">
        <v>747</v>
      </c>
      <c r="B443" s="96" t="s">
        <v>672</v>
      </c>
      <c r="C443" s="36" t="s">
        <v>14</v>
      </c>
      <c r="D443" s="37"/>
      <c r="E443" s="39"/>
      <c r="F443" s="39">
        <f t="shared" ref="F443:F452" si="25">E443*D443</f>
        <v>0</v>
      </c>
      <c r="G443" s="40"/>
      <c r="H443" s="40"/>
      <c r="I443" s="40"/>
      <c r="J443" s="40"/>
      <c r="K443" s="40"/>
      <c r="L443" s="40"/>
      <c r="M443" s="40"/>
      <c r="N443" s="40"/>
      <c r="O443" s="40"/>
      <c r="Q443" s="3"/>
      <c r="S443" s="3"/>
    </row>
    <row r="444" spans="1:19" outlineLevel="2" x14ac:dyDescent="0.25">
      <c r="A444" s="34" t="s">
        <v>748</v>
      </c>
      <c r="B444" s="96" t="s">
        <v>674</v>
      </c>
      <c r="C444" s="36" t="s">
        <v>17</v>
      </c>
      <c r="D444" s="37"/>
      <c r="E444" s="39"/>
      <c r="F444" s="39">
        <f t="shared" si="25"/>
        <v>0</v>
      </c>
      <c r="G444" s="40"/>
      <c r="H444" s="40"/>
      <c r="I444" s="40"/>
      <c r="J444" s="40"/>
      <c r="K444" s="40"/>
      <c r="L444" s="40"/>
      <c r="M444" s="40"/>
      <c r="N444" s="40"/>
      <c r="O444" s="40"/>
      <c r="Q444" s="3"/>
      <c r="S444" s="3"/>
    </row>
    <row r="445" spans="1:19" outlineLevel="3" x14ac:dyDescent="0.25">
      <c r="A445" s="34" t="s">
        <v>749</v>
      </c>
      <c r="B445" s="96" t="s">
        <v>678</v>
      </c>
      <c r="C445" s="36" t="s">
        <v>14</v>
      </c>
      <c r="D445" s="37"/>
      <c r="E445" s="39"/>
      <c r="F445" s="39">
        <f t="shared" si="25"/>
        <v>0</v>
      </c>
      <c r="G445" s="40"/>
      <c r="H445" s="40"/>
      <c r="I445" s="40"/>
      <c r="J445" s="40"/>
      <c r="K445" s="40"/>
      <c r="L445" s="40"/>
      <c r="M445" s="40"/>
      <c r="N445" s="40"/>
      <c r="O445" s="40"/>
      <c r="Q445" s="3"/>
      <c r="S445" s="3"/>
    </row>
    <row r="446" spans="1:19" outlineLevel="3" x14ac:dyDescent="0.25">
      <c r="A446" s="34" t="s">
        <v>750</v>
      </c>
      <c r="B446" s="96" t="s">
        <v>680</v>
      </c>
      <c r="C446" s="36" t="s">
        <v>17</v>
      </c>
      <c r="D446" s="37"/>
      <c r="E446" s="39"/>
      <c r="F446" s="39">
        <f t="shared" si="25"/>
        <v>0</v>
      </c>
      <c r="G446" s="40"/>
      <c r="H446" s="40"/>
      <c r="I446" s="40"/>
      <c r="J446" s="40"/>
      <c r="K446" s="40"/>
      <c r="L446" s="40"/>
      <c r="M446" s="40"/>
      <c r="N446" s="40"/>
      <c r="O446" s="40"/>
      <c r="Q446" s="3"/>
      <c r="S446" s="3"/>
    </row>
    <row r="447" spans="1:19" outlineLevel="3" x14ac:dyDescent="0.25">
      <c r="A447" s="34" t="s">
        <v>751</v>
      </c>
      <c r="B447" s="96" t="s">
        <v>682</v>
      </c>
      <c r="C447" s="36" t="s">
        <v>14</v>
      </c>
      <c r="D447" s="37"/>
      <c r="E447" s="39"/>
      <c r="F447" s="39">
        <f t="shared" si="25"/>
        <v>0</v>
      </c>
      <c r="G447" s="40"/>
      <c r="H447" s="40"/>
      <c r="I447" s="40"/>
      <c r="J447" s="40"/>
      <c r="K447" s="40"/>
      <c r="L447" s="40"/>
      <c r="M447" s="40"/>
      <c r="N447" s="40"/>
      <c r="O447" s="40"/>
      <c r="Q447" s="3"/>
      <c r="S447" s="3"/>
    </row>
    <row r="448" spans="1:19" outlineLevel="3" x14ac:dyDescent="0.25">
      <c r="A448" s="34" t="s">
        <v>752</v>
      </c>
      <c r="B448" s="96" t="s">
        <v>684</v>
      </c>
      <c r="C448" s="36" t="s">
        <v>17</v>
      </c>
      <c r="D448" s="37"/>
      <c r="E448" s="39"/>
      <c r="F448" s="39">
        <f t="shared" si="25"/>
        <v>0</v>
      </c>
      <c r="G448" s="40"/>
      <c r="H448" s="40"/>
      <c r="I448" s="40"/>
      <c r="J448" s="40"/>
      <c r="K448" s="40"/>
      <c r="L448" s="40"/>
      <c r="M448" s="40"/>
      <c r="N448" s="40"/>
      <c r="O448" s="40"/>
      <c r="Q448" s="3"/>
      <c r="S448" s="3"/>
    </row>
    <row r="449" spans="1:19" outlineLevel="3" x14ac:dyDescent="0.25">
      <c r="A449" s="34" t="s">
        <v>753</v>
      </c>
      <c r="B449" s="96" t="s">
        <v>754</v>
      </c>
      <c r="C449" s="36" t="s">
        <v>17</v>
      </c>
      <c r="D449" s="37"/>
      <c r="E449" s="39"/>
      <c r="F449" s="39">
        <f t="shared" si="25"/>
        <v>0</v>
      </c>
      <c r="G449" s="40"/>
      <c r="H449" s="40"/>
      <c r="I449" s="40"/>
      <c r="J449" s="40"/>
      <c r="K449" s="40"/>
      <c r="L449" s="40"/>
      <c r="M449" s="40"/>
      <c r="N449" s="40"/>
      <c r="O449" s="40"/>
      <c r="Q449" s="3"/>
      <c r="S449" s="3"/>
    </row>
    <row r="450" spans="1:19" outlineLevel="3" x14ac:dyDescent="0.25">
      <c r="A450" s="34" t="s">
        <v>755</v>
      </c>
      <c r="B450" s="96" t="s">
        <v>756</v>
      </c>
      <c r="C450" s="36" t="s">
        <v>17</v>
      </c>
      <c r="D450" s="37"/>
      <c r="E450" s="39"/>
      <c r="F450" s="39">
        <f t="shared" si="25"/>
        <v>0</v>
      </c>
      <c r="G450" s="40"/>
      <c r="H450" s="40"/>
      <c r="I450" s="40"/>
      <c r="J450" s="40"/>
      <c r="K450" s="40"/>
      <c r="L450" s="40"/>
      <c r="M450" s="40"/>
      <c r="N450" s="40"/>
      <c r="O450" s="40"/>
      <c r="Q450" s="3"/>
      <c r="S450" s="3"/>
    </row>
    <row r="451" spans="1:19" outlineLevel="3" x14ac:dyDescent="0.25">
      <c r="A451" s="34" t="s">
        <v>757</v>
      </c>
      <c r="B451" s="96" t="s">
        <v>758</v>
      </c>
      <c r="C451" s="36" t="s">
        <v>17</v>
      </c>
      <c r="D451" s="37"/>
      <c r="E451" s="39"/>
      <c r="F451" s="39">
        <f t="shared" si="25"/>
        <v>0</v>
      </c>
      <c r="G451" s="40"/>
      <c r="H451" s="40"/>
      <c r="I451" s="40"/>
      <c r="J451" s="40"/>
      <c r="K451" s="40"/>
      <c r="L451" s="40"/>
      <c r="M451" s="40"/>
      <c r="N451" s="40"/>
      <c r="O451" s="40"/>
      <c r="Q451" s="3"/>
      <c r="S451" s="3"/>
    </row>
    <row r="452" spans="1:19" outlineLevel="3" x14ac:dyDescent="0.25">
      <c r="A452" s="34" t="s">
        <v>759</v>
      </c>
      <c r="B452" s="96" t="s">
        <v>688</v>
      </c>
      <c r="C452" s="36" t="s">
        <v>17</v>
      </c>
      <c r="D452" s="37"/>
      <c r="E452" s="39"/>
      <c r="F452" s="39">
        <f t="shared" si="25"/>
        <v>0</v>
      </c>
      <c r="G452" s="40"/>
      <c r="H452" s="40"/>
      <c r="I452" s="40"/>
      <c r="J452" s="40"/>
      <c r="K452" s="40"/>
      <c r="L452" s="40"/>
      <c r="M452" s="40"/>
      <c r="N452" s="40"/>
      <c r="O452" s="40"/>
      <c r="Q452" s="3"/>
      <c r="S452" s="3"/>
    </row>
    <row r="453" spans="1:19" outlineLevel="1" x14ac:dyDescent="0.25">
      <c r="A453" s="43">
        <v>17.5</v>
      </c>
      <c r="B453" s="30" t="s">
        <v>760</v>
      </c>
      <c r="C453" s="44"/>
      <c r="D453" s="32"/>
      <c r="E453" s="33"/>
      <c r="F453" s="33"/>
      <c r="G453" s="40"/>
      <c r="H453" s="40"/>
      <c r="I453" s="40"/>
      <c r="J453" s="40"/>
      <c r="K453" s="40"/>
      <c r="L453" s="40"/>
      <c r="M453" s="40"/>
      <c r="N453" s="40"/>
      <c r="O453" s="40"/>
      <c r="Q453" s="3"/>
      <c r="S453" s="3"/>
    </row>
    <row r="454" spans="1:19" outlineLevel="2" x14ac:dyDescent="0.25">
      <c r="A454" s="43" t="s">
        <v>761</v>
      </c>
      <c r="B454" s="30" t="s">
        <v>762</v>
      </c>
      <c r="C454" s="44"/>
      <c r="D454" s="32"/>
      <c r="E454" s="33"/>
      <c r="F454" s="33"/>
      <c r="G454" s="40"/>
      <c r="H454" s="40"/>
      <c r="I454" s="40"/>
      <c r="J454" s="40"/>
      <c r="K454" s="40"/>
      <c r="L454" s="40"/>
      <c r="M454" s="40"/>
      <c r="N454" s="40"/>
      <c r="O454" s="40"/>
      <c r="Q454" s="3"/>
      <c r="S454" s="3"/>
    </row>
    <row r="455" spans="1:19" outlineLevel="3" x14ac:dyDescent="0.25">
      <c r="A455" s="34" t="s">
        <v>763</v>
      </c>
      <c r="B455" s="96" t="s">
        <v>764</v>
      </c>
      <c r="C455" s="36" t="s">
        <v>14</v>
      </c>
      <c r="D455" s="37"/>
      <c r="E455" s="39"/>
      <c r="F455" s="39">
        <f t="shared" ref="F455:F478" si="26">E455*D455</f>
        <v>0</v>
      </c>
      <c r="G455" s="40"/>
      <c r="H455" s="40"/>
      <c r="I455" s="40"/>
      <c r="J455" s="40"/>
      <c r="K455" s="40"/>
      <c r="L455" s="40"/>
      <c r="M455" s="40"/>
      <c r="N455" s="40"/>
      <c r="O455" s="40"/>
      <c r="Q455" s="3"/>
      <c r="S455" s="3"/>
    </row>
    <row r="456" spans="1:19" outlineLevel="3" x14ac:dyDescent="0.25">
      <c r="A456" s="34" t="s">
        <v>765</v>
      </c>
      <c r="B456" s="96" t="s">
        <v>766</v>
      </c>
      <c r="C456" s="36" t="s">
        <v>17</v>
      </c>
      <c r="D456" s="37"/>
      <c r="E456" s="39"/>
      <c r="F456" s="39">
        <f t="shared" si="26"/>
        <v>0</v>
      </c>
      <c r="G456" s="40"/>
      <c r="H456" s="40"/>
      <c r="I456" s="40"/>
      <c r="J456" s="40"/>
      <c r="K456" s="40"/>
      <c r="L456" s="40"/>
      <c r="M456" s="40"/>
      <c r="N456" s="40"/>
      <c r="O456" s="40"/>
      <c r="Q456" s="3"/>
      <c r="S456" s="3"/>
    </row>
    <row r="457" spans="1:19" outlineLevel="3" x14ac:dyDescent="0.25">
      <c r="A457" s="34" t="s">
        <v>767</v>
      </c>
      <c r="B457" s="96" t="s">
        <v>768</v>
      </c>
      <c r="C457" s="36" t="s">
        <v>14</v>
      </c>
      <c r="D457" s="37"/>
      <c r="E457" s="39"/>
      <c r="F457" s="39">
        <f t="shared" si="26"/>
        <v>0</v>
      </c>
      <c r="G457" s="40"/>
      <c r="H457" s="40"/>
      <c r="I457" s="40"/>
      <c r="J457" s="40"/>
      <c r="K457" s="40"/>
      <c r="L457" s="40"/>
      <c r="M457" s="40"/>
      <c r="N457" s="40"/>
      <c r="O457" s="40"/>
      <c r="Q457" s="3"/>
      <c r="S457" s="3"/>
    </row>
    <row r="458" spans="1:19" outlineLevel="3" x14ac:dyDescent="0.25">
      <c r="A458" s="34" t="s">
        <v>769</v>
      </c>
      <c r="B458" s="96" t="s">
        <v>770</v>
      </c>
      <c r="C458" s="36" t="s">
        <v>17</v>
      </c>
      <c r="D458" s="37"/>
      <c r="E458" s="39"/>
      <c r="F458" s="39">
        <f t="shared" si="26"/>
        <v>0</v>
      </c>
      <c r="G458" s="40"/>
      <c r="H458" s="40"/>
      <c r="I458" s="40"/>
      <c r="J458" s="40"/>
      <c r="K458" s="40"/>
      <c r="L458" s="40"/>
      <c r="M458" s="40"/>
      <c r="N458" s="40"/>
      <c r="O458" s="40"/>
      <c r="Q458" s="3"/>
      <c r="S458" s="3"/>
    </row>
    <row r="459" spans="1:19" outlineLevel="3" x14ac:dyDescent="0.25">
      <c r="A459" s="34" t="s">
        <v>771</v>
      </c>
      <c r="B459" s="96" t="s">
        <v>772</v>
      </c>
      <c r="C459" s="36" t="s">
        <v>14</v>
      </c>
      <c r="D459" s="37"/>
      <c r="E459" s="39"/>
      <c r="F459" s="39">
        <f t="shared" si="26"/>
        <v>0</v>
      </c>
      <c r="G459" s="40"/>
      <c r="H459" s="40"/>
      <c r="I459" s="40"/>
      <c r="J459" s="40"/>
      <c r="K459" s="40"/>
      <c r="L459" s="40"/>
      <c r="M459" s="40"/>
      <c r="N459" s="40"/>
      <c r="O459" s="40"/>
      <c r="Q459" s="3"/>
      <c r="S459" s="3"/>
    </row>
    <row r="460" spans="1:19" outlineLevel="3" x14ac:dyDescent="0.25">
      <c r="A460" s="34" t="s">
        <v>773</v>
      </c>
      <c r="B460" s="96" t="s">
        <v>774</v>
      </c>
      <c r="C460" s="36" t="s">
        <v>17</v>
      </c>
      <c r="D460" s="37"/>
      <c r="E460" s="39"/>
      <c r="F460" s="39">
        <f t="shared" si="26"/>
        <v>0</v>
      </c>
      <c r="G460" s="40"/>
      <c r="H460" s="40"/>
      <c r="I460" s="40"/>
      <c r="J460" s="40"/>
      <c r="K460" s="40"/>
      <c r="L460" s="40"/>
      <c r="M460" s="40"/>
      <c r="N460" s="40"/>
      <c r="O460" s="40"/>
      <c r="Q460" s="3"/>
      <c r="S460" s="3"/>
    </row>
    <row r="461" spans="1:19" outlineLevel="2" x14ac:dyDescent="0.25">
      <c r="A461" s="43" t="s">
        <v>775</v>
      </c>
      <c r="B461" s="30" t="s">
        <v>776</v>
      </c>
      <c r="C461" s="44"/>
      <c r="D461" s="32"/>
      <c r="E461" s="33"/>
      <c r="F461" s="33"/>
      <c r="G461" s="40"/>
      <c r="H461" s="40"/>
      <c r="I461" s="40"/>
      <c r="J461" s="40"/>
      <c r="K461" s="40"/>
      <c r="L461" s="40"/>
      <c r="M461" s="40"/>
      <c r="N461" s="40"/>
      <c r="O461" s="40"/>
      <c r="Q461" s="3"/>
      <c r="S461" s="3"/>
    </row>
    <row r="462" spans="1:19" outlineLevel="3" x14ac:dyDescent="0.25">
      <c r="A462" s="34" t="s">
        <v>777</v>
      </c>
      <c r="B462" s="96" t="s">
        <v>741</v>
      </c>
      <c r="C462" s="36" t="s">
        <v>17</v>
      </c>
      <c r="D462" s="37"/>
      <c r="E462" s="39"/>
      <c r="F462" s="39">
        <f t="shared" si="26"/>
        <v>0</v>
      </c>
      <c r="G462" s="40"/>
      <c r="H462" s="40"/>
      <c r="I462" s="40"/>
      <c r="J462" s="40"/>
      <c r="K462" s="40"/>
      <c r="L462" s="40"/>
      <c r="M462" s="40"/>
      <c r="N462" s="40"/>
      <c r="O462" s="40"/>
      <c r="Q462" s="3"/>
      <c r="S462" s="3"/>
    </row>
    <row r="463" spans="1:19" outlineLevel="3" x14ac:dyDescent="0.25">
      <c r="A463" s="34" t="s">
        <v>778</v>
      </c>
      <c r="B463" s="96" t="s">
        <v>743</v>
      </c>
      <c r="C463" s="36" t="s">
        <v>500</v>
      </c>
      <c r="D463" s="37"/>
      <c r="E463" s="39"/>
      <c r="F463" s="39">
        <f t="shared" si="26"/>
        <v>0</v>
      </c>
      <c r="G463" s="40"/>
      <c r="H463" s="40"/>
      <c r="I463" s="40"/>
      <c r="J463" s="40"/>
      <c r="K463" s="40"/>
      <c r="L463" s="40"/>
      <c r="M463" s="40"/>
      <c r="N463" s="40"/>
      <c r="O463" s="40"/>
      <c r="Q463" s="3"/>
      <c r="S463" s="3"/>
    </row>
    <row r="464" spans="1:19" outlineLevel="1" x14ac:dyDescent="0.25">
      <c r="A464" s="43">
        <v>17.600000000000001</v>
      </c>
      <c r="B464" s="30" t="s">
        <v>779</v>
      </c>
      <c r="C464" s="44"/>
      <c r="D464" s="32"/>
      <c r="E464" s="33"/>
      <c r="F464" s="33"/>
      <c r="G464" s="40"/>
      <c r="H464" s="40"/>
      <c r="I464" s="40"/>
      <c r="J464" s="40"/>
      <c r="K464" s="40"/>
      <c r="L464" s="40"/>
      <c r="M464" s="40"/>
      <c r="N464" s="40"/>
      <c r="O464" s="40"/>
      <c r="Q464" s="3"/>
      <c r="S464" s="3"/>
    </row>
    <row r="465" spans="1:19" outlineLevel="2" x14ac:dyDescent="0.25">
      <c r="A465" s="34" t="s">
        <v>780</v>
      </c>
      <c r="B465" s="96" t="s">
        <v>781</v>
      </c>
      <c r="C465" s="36" t="s">
        <v>17</v>
      </c>
      <c r="D465" s="37"/>
      <c r="E465" s="39"/>
      <c r="F465" s="39">
        <f t="shared" si="26"/>
        <v>0</v>
      </c>
      <c r="G465" s="40"/>
      <c r="H465" s="40"/>
      <c r="I465" s="40"/>
      <c r="J465" s="40"/>
      <c r="K465" s="40"/>
      <c r="L465" s="40"/>
      <c r="M465" s="40"/>
      <c r="N465" s="40"/>
      <c r="O465" s="40"/>
      <c r="Q465" s="3"/>
      <c r="S465" s="3"/>
    </row>
    <row r="466" spans="1:19" outlineLevel="2" x14ac:dyDescent="0.25">
      <c r="A466" s="34" t="s">
        <v>782</v>
      </c>
      <c r="B466" s="96" t="s">
        <v>783</v>
      </c>
      <c r="C466" s="36" t="s">
        <v>17</v>
      </c>
      <c r="D466" s="37"/>
      <c r="E466" s="39"/>
      <c r="F466" s="39">
        <f t="shared" si="26"/>
        <v>0</v>
      </c>
      <c r="G466" s="40"/>
      <c r="H466" s="40"/>
      <c r="I466" s="40"/>
      <c r="J466" s="40"/>
      <c r="K466" s="40"/>
      <c r="L466" s="40"/>
      <c r="M466" s="40"/>
      <c r="N466" s="40"/>
      <c r="O466" s="40"/>
      <c r="Q466" s="3"/>
      <c r="S466" s="3"/>
    </row>
    <row r="467" spans="1:19" outlineLevel="2" x14ac:dyDescent="0.25">
      <c r="A467" s="34" t="s">
        <v>784</v>
      </c>
      <c r="B467" s="96" t="s">
        <v>785</v>
      </c>
      <c r="C467" s="36" t="s">
        <v>17</v>
      </c>
      <c r="D467" s="37"/>
      <c r="E467" s="39"/>
      <c r="F467" s="39">
        <f t="shared" si="26"/>
        <v>0</v>
      </c>
      <c r="G467" s="40"/>
      <c r="H467" s="40"/>
      <c r="I467" s="40"/>
      <c r="J467" s="40"/>
      <c r="K467" s="40"/>
      <c r="L467" s="40"/>
      <c r="M467" s="40"/>
      <c r="N467" s="40"/>
      <c r="O467" s="40"/>
      <c r="Q467" s="3"/>
      <c r="S467" s="3"/>
    </row>
    <row r="468" spans="1:19" outlineLevel="2" x14ac:dyDescent="0.25">
      <c r="A468" s="34" t="s">
        <v>786</v>
      </c>
      <c r="B468" s="96" t="s">
        <v>787</v>
      </c>
      <c r="C468" s="36" t="s">
        <v>17</v>
      </c>
      <c r="D468" s="37"/>
      <c r="E468" s="39"/>
      <c r="F468" s="39">
        <f t="shared" si="26"/>
        <v>0</v>
      </c>
      <c r="G468" s="40"/>
      <c r="H468" s="40"/>
      <c r="I468" s="40"/>
      <c r="J468" s="40"/>
      <c r="K468" s="40"/>
      <c r="L468" s="40"/>
      <c r="M468" s="40"/>
      <c r="N468" s="40"/>
      <c r="O468" s="40"/>
      <c r="Q468" s="3"/>
      <c r="S468" s="3"/>
    </row>
    <row r="469" spans="1:19" outlineLevel="2" x14ac:dyDescent="0.25">
      <c r="A469" s="34" t="s">
        <v>788</v>
      </c>
      <c r="B469" s="96" t="s">
        <v>789</v>
      </c>
      <c r="C469" s="36" t="s">
        <v>17</v>
      </c>
      <c r="D469" s="37"/>
      <c r="E469" s="39"/>
      <c r="F469" s="39">
        <f t="shared" si="26"/>
        <v>0</v>
      </c>
      <c r="G469" s="40"/>
      <c r="H469" s="40"/>
      <c r="I469" s="40"/>
      <c r="J469" s="40"/>
      <c r="K469" s="40"/>
      <c r="L469" s="40"/>
      <c r="M469" s="40"/>
      <c r="N469" s="40"/>
      <c r="O469" s="40"/>
      <c r="Q469" s="3"/>
      <c r="S469" s="3"/>
    </row>
    <row r="470" spans="1:19" outlineLevel="2" x14ac:dyDescent="0.25">
      <c r="A470" s="34" t="s">
        <v>790</v>
      </c>
      <c r="B470" s="96" t="s">
        <v>791</v>
      </c>
      <c r="C470" s="36" t="s">
        <v>17</v>
      </c>
      <c r="D470" s="37"/>
      <c r="E470" s="39"/>
      <c r="F470" s="39">
        <f t="shared" si="26"/>
        <v>0</v>
      </c>
      <c r="G470" s="40"/>
      <c r="H470" s="40"/>
      <c r="I470" s="40"/>
      <c r="J470" s="40"/>
      <c r="K470" s="40"/>
      <c r="L470" s="40"/>
      <c r="M470" s="40"/>
      <c r="N470" s="40"/>
      <c r="O470" s="40"/>
      <c r="Q470" s="3"/>
      <c r="S470" s="3"/>
    </row>
    <row r="471" spans="1:19" outlineLevel="1" x14ac:dyDescent="0.25">
      <c r="A471" s="43">
        <v>17.7</v>
      </c>
      <c r="B471" s="30" t="s">
        <v>792</v>
      </c>
      <c r="C471" s="44"/>
      <c r="D471" s="32"/>
      <c r="E471" s="33"/>
      <c r="F471" s="33"/>
      <c r="G471" s="40"/>
      <c r="H471" s="40"/>
      <c r="I471" s="40"/>
      <c r="J471" s="40"/>
      <c r="K471" s="40"/>
      <c r="L471" s="40"/>
      <c r="M471" s="40"/>
      <c r="N471" s="40"/>
      <c r="O471" s="40"/>
      <c r="Q471" s="3"/>
      <c r="S471" s="3"/>
    </row>
    <row r="472" spans="1:19" outlineLevel="2" x14ac:dyDescent="0.25">
      <c r="A472" s="34" t="s">
        <v>793</v>
      </c>
      <c r="B472" s="96" t="s">
        <v>794</v>
      </c>
      <c r="C472" s="36" t="s">
        <v>500</v>
      </c>
      <c r="D472" s="37"/>
      <c r="E472" s="39"/>
      <c r="F472" s="39">
        <f t="shared" si="26"/>
        <v>0</v>
      </c>
      <c r="G472" s="40"/>
      <c r="H472" s="40"/>
      <c r="I472" s="40"/>
      <c r="J472" s="40"/>
      <c r="K472" s="40"/>
      <c r="L472" s="40"/>
      <c r="M472" s="40"/>
      <c r="N472" s="40"/>
      <c r="O472" s="40"/>
      <c r="Q472" s="3"/>
      <c r="S472" s="3"/>
    </row>
    <row r="473" spans="1:19" outlineLevel="2" x14ac:dyDescent="0.25">
      <c r="A473" s="34" t="s">
        <v>795</v>
      </c>
      <c r="B473" s="96" t="s">
        <v>796</v>
      </c>
      <c r="C473" s="36" t="s">
        <v>17</v>
      </c>
      <c r="D473" s="37"/>
      <c r="E473" s="39"/>
      <c r="F473" s="39">
        <f t="shared" si="26"/>
        <v>0</v>
      </c>
      <c r="G473" s="40"/>
      <c r="H473" s="40"/>
      <c r="I473" s="40"/>
      <c r="J473" s="40"/>
      <c r="K473" s="40"/>
      <c r="L473" s="40"/>
      <c r="M473" s="40"/>
      <c r="N473" s="40"/>
      <c r="O473" s="40"/>
      <c r="Q473" s="3"/>
      <c r="S473" s="3"/>
    </row>
    <row r="474" spans="1:19" outlineLevel="1" x14ac:dyDescent="0.25">
      <c r="A474" s="43">
        <v>17.8</v>
      </c>
      <c r="B474" s="30" t="s">
        <v>797</v>
      </c>
      <c r="C474" s="44"/>
      <c r="D474" s="32"/>
      <c r="E474" s="33"/>
      <c r="F474" s="33"/>
      <c r="G474" s="40"/>
      <c r="H474" s="40"/>
      <c r="I474" s="40"/>
      <c r="J474" s="40"/>
      <c r="K474" s="40"/>
      <c r="L474" s="40"/>
      <c r="M474" s="40"/>
      <c r="N474" s="40"/>
      <c r="O474" s="40"/>
      <c r="Q474" s="3"/>
      <c r="S474" s="3"/>
    </row>
    <row r="475" spans="1:19" outlineLevel="2" x14ac:dyDescent="0.25">
      <c r="A475" s="34" t="s">
        <v>798</v>
      </c>
      <c r="B475" s="96" t="s">
        <v>799</v>
      </c>
      <c r="C475" s="36" t="s">
        <v>17</v>
      </c>
      <c r="D475" s="37"/>
      <c r="E475" s="39"/>
      <c r="F475" s="39">
        <f t="shared" si="26"/>
        <v>0</v>
      </c>
      <c r="G475" s="40"/>
      <c r="H475" s="40"/>
      <c r="I475" s="40"/>
      <c r="J475" s="40"/>
      <c r="K475" s="40"/>
      <c r="L475" s="40"/>
      <c r="M475" s="40"/>
      <c r="N475" s="40"/>
      <c r="O475" s="40"/>
      <c r="Q475" s="3"/>
      <c r="S475" s="3"/>
    </row>
    <row r="476" spans="1:19" outlineLevel="2" x14ac:dyDescent="0.25">
      <c r="A476" s="34" t="s">
        <v>800</v>
      </c>
      <c r="B476" s="96" t="s">
        <v>801</v>
      </c>
      <c r="C476" s="36" t="s">
        <v>17</v>
      </c>
      <c r="D476" s="37"/>
      <c r="E476" s="39"/>
      <c r="F476" s="39">
        <f t="shared" si="26"/>
        <v>0</v>
      </c>
      <c r="G476" s="40"/>
      <c r="H476" s="40"/>
      <c r="I476" s="40"/>
      <c r="J476" s="40"/>
      <c r="K476" s="40"/>
      <c r="L476" s="40"/>
      <c r="M476" s="40"/>
      <c r="N476" s="40"/>
      <c r="O476" s="40"/>
      <c r="Q476" s="3"/>
      <c r="S476" s="3"/>
    </row>
    <row r="477" spans="1:19" outlineLevel="1" x14ac:dyDescent="0.25">
      <c r="A477" s="98">
        <v>17.899999999999999</v>
      </c>
      <c r="B477" s="30" t="s">
        <v>802</v>
      </c>
      <c r="C477" s="44"/>
      <c r="D477" s="32"/>
      <c r="E477" s="33"/>
      <c r="F477" s="33"/>
      <c r="G477" s="40"/>
      <c r="H477" s="40"/>
      <c r="I477" s="40"/>
      <c r="J477" s="40"/>
      <c r="K477" s="40"/>
      <c r="L477" s="40"/>
      <c r="M477" s="40"/>
      <c r="N477" s="40"/>
      <c r="O477" s="40"/>
      <c r="Q477" s="3"/>
      <c r="S477" s="3"/>
    </row>
    <row r="478" spans="1:19" outlineLevel="2" x14ac:dyDescent="0.25">
      <c r="A478" s="34" t="s">
        <v>803</v>
      </c>
      <c r="B478" s="96" t="s">
        <v>804</v>
      </c>
      <c r="C478" s="36" t="s">
        <v>500</v>
      </c>
      <c r="D478" s="37"/>
      <c r="E478" s="39"/>
      <c r="F478" s="39">
        <f t="shared" si="26"/>
        <v>0</v>
      </c>
      <c r="G478" s="40"/>
      <c r="H478" s="40"/>
      <c r="I478" s="40"/>
      <c r="J478" s="40"/>
      <c r="K478" s="40"/>
      <c r="L478" s="40"/>
      <c r="M478" s="40"/>
      <c r="N478" s="40"/>
      <c r="O478" s="40"/>
      <c r="Q478" s="3"/>
      <c r="S478" s="3"/>
    </row>
    <row r="479" spans="1:19" outlineLevel="1" x14ac:dyDescent="0.25">
      <c r="A479" s="57"/>
      <c r="B479" s="4"/>
      <c r="C479" s="5"/>
      <c r="D479" s="46"/>
      <c r="E479" s="47" t="str">
        <f>"TOTAL CAPÍTULO "&amp;$A$315</f>
        <v>TOTAL CAPÍTULO 17</v>
      </c>
      <c r="F479" s="48">
        <f>SUM(F318:F478)</f>
        <v>0</v>
      </c>
      <c r="G479" s="49"/>
      <c r="H479" s="49"/>
      <c r="I479" s="49"/>
      <c r="J479" s="49"/>
      <c r="K479" s="49"/>
      <c r="L479" s="49"/>
      <c r="M479" s="49"/>
      <c r="N479" s="49"/>
      <c r="O479" s="49"/>
      <c r="Q479" s="3"/>
      <c r="S479" s="3"/>
    </row>
    <row r="480" spans="1:19" outlineLevel="1" x14ac:dyDescent="0.25">
      <c r="A480" s="57"/>
      <c r="B480" s="4"/>
      <c r="C480" s="5"/>
      <c r="D480" s="46"/>
      <c r="E480" s="64"/>
      <c r="F480" s="54"/>
      <c r="G480" s="49"/>
      <c r="H480" s="49"/>
      <c r="I480" s="49"/>
      <c r="J480" s="49"/>
      <c r="K480" s="49"/>
      <c r="L480" s="49"/>
      <c r="M480" s="49"/>
      <c r="N480" s="49"/>
      <c r="O480" s="49"/>
      <c r="Q480" s="3"/>
      <c r="S480" s="3"/>
    </row>
    <row r="481" spans="1:19" x14ac:dyDescent="0.25">
      <c r="A481" s="22">
        <f>A315+1</f>
        <v>18</v>
      </c>
      <c r="B481" s="81" t="s">
        <v>805</v>
      </c>
      <c r="C481" s="82"/>
      <c r="D481" s="83"/>
      <c r="E481" s="24"/>
      <c r="F481" s="26"/>
      <c r="G481" s="49"/>
      <c r="H481" s="49"/>
      <c r="I481" s="49"/>
      <c r="J481" s="49"/>
      <c r="K481" s="49"/>
      <c r="L481" s="49"/>
      <c r="M481" s="49"/>
      <c r="N481" s="49"/>
      <c r="O481" s="49"/>
      <c r="Q481" s="3"/>
      <c r="S481" s="3"/>
    </row>
    <row r="482" spans="1:19" outlineLevel="1" x14ac:dyDescent="0.25">
      <c r="A482" s="43">
        <v>18.100000000000001</v>
      </c>
      <c r="B482" s="30" t="s">
        <v>806</v>
      </c>
      <c r="C482" s="44"/>
      <c r="D482" s="32"/>
      <c r="E482" s="33"/>
      <c r="F482" s="33"/>
      <c r="G482" s="49"/>
      <c r="H482" s="49"/>
      <c r="I482" s="49"/>
      <c r="J482" s="49"/>
      <c r="K482" s="49"/>
      <c r="L482" s="49"/>
      <c r="M482" s="49"/>
      <c r="N482" s="49"/>
      <c r="O482" s="49"/>
      <c r="Q482" s="3"/>
      <c r="S482" s="3"/>
    </row>
    <row r="483" spans="1:19" outlineLevel="2" x14ac:dyDescent="0.25">
      <c r="A483" s="34" t="s">
        <v>807</v>
      </c>
      <c r="B483" s="99" t="s">
        <v>808</v>
      </c>
      <c r="C483" s="36" t="s">
        <v>14</v>
      </c>
      <c r="D483" s="37"/>
      <c r="E483" s="39"/>
      <c r="F483" s="39">
        <f>D483*E483</f>
        <v>0</v>
      </c>
      <c r="G483" s="49"/>
      <c r="H483" s="49"/>
      <c r="I483" s="49"/>
      <c r="J483" s="49"/>
      <c r="K483" s="49"/>
      <c r="L483" s="49"/>
      <c r="M483" s="49"/>
      <c r="N483" s="49"/>
      <c r="O483" s="49"/>
      <c r="Q483" s="3"/>
      <c r="S483" s="3"/>
    </row>
    <row r="484" spans="1:19" outlineLevel="2" x14ac:dyDescent="0.25">
      <c r="A484" s="34" t="s">
        <v>809</v>
      </c>
      <c r="B484" s="99" t="s">
        <v>810</v>
      </c>
      <c r="C484" s="36" t="s">
        <v>14</v>
      </c>
      <c r="D484" s="37"/>
      <c r="E484" s="39"/>
      <c r="F484" s="39">
        <f t="shared" ref="F484:F489" si="27">D484*E484</f>
        <v>0</v>
      </c>
      <c r="G484" s="49"/>
      <c r="H484" s="49"/>
      <c r="I484" s="49"/>
      <c r="J484" s="49"/>
      <c r="K484" s="49"/>
      <c r="L484" s="49"/>
      <c r="M484" s="49"/>
      <c r="N484" s="49"/>
      <c r="O484" s="49"/>
      <c r="Q484" s="3"/>
      <c r="S484" s="3"/>
    </row>
    <row r="485" spans="1:19" outlineLevel="2" x14ac:dyDescent="0.25">
      <c r="A485" s="34" t="s">
        <v>811</v>
      </c>
      <c r="B485" s="99" t="s">
        <v>812</v>
      </c>
      <c r="C485" s="36" t="s">
        <v>14</v>
      </c>
      <c r="D485" s="37"/>
      <c r="E485" s="39"/>
      <c r="F485" s="39">
        <f t="shared" si="27"/>
        <v>0</v>
      </c>
      <c r="G485" s="49"/>
      <c r="H485" s="49"/>
      <c r="I485" s="49"/>
      <c r="J485" s="49"/>
      <c r="K485" s="49"/>
      <c r="L485" s="49"/>
      <c r="M485" s="49"/>
      <c r="N485" s="49"/>
      <c r="O485" s="49"/>
      <c r="Q485" s="3"/>
      <c r="S485" s="3"/>
    </row>
    <row r="486" spans="1:19" outlineLevel="2" x14ac:dyDescent="0.25">
      <c r="A486" s="34" t="s">
        <v>813</v>
      </c>
      <c r="B486" s="99" t="s">
        <v>814</v>
      </c>
      <c r="C486" s="36" t="s">
        <v>14</v>
      </c>
      <c r="D486" s="37"/>
      <c r="E486" s="39"/>
      <c r="F486" s="39">
        <f t="shared" si="27"/>
        <v>0</v>
      </c>
      <c r="G486" s="49"/>
      <c r="H486" s="49"/>
      <c r="I486" s="49"/>
      <c r="J486" s="49"/>
      <c r="K486" s="49"/>
      <c r="L486" s="49"/>
      <c r="M486" s="49"/>
      <c r="N486" s="49"/>
      <c r="O486" s="49"/>
      <c r="Q486" s="3"/>
      <c r="S486" s="3"/>
    </row>
    <row r="487" spans="1:19" outlineLevel="2" x14ac:dyDescent="0.25">
      <c r="A487" s="34" t="s">
        <v>815</v>
      </c>
      <c r="B487" s="99" t="s">
        <v>816</v>
      </c>
      <c r="C487" s="36" t="s">
        <v>14</v>
      </c>
      <c r="D487" s="37"/>
      <c r="E487" s="39"/>
      <c r="F487" s="39">
        <f t="shared" si="27"/>
        <v>0</v>
      </c>
      <c r="G487" s="49"/>
      <c r="H487" s="49"/>
      <c r="I487" s="49"/>
      <c r="J487" s="49"/>
      <c r="K487" s="49"/>
      <c r="L487" s="49"/>
      <c r="M487" s="49"/>
      <c r="N487" s="49"/>
      <c r="O487" s="49"/>
      <c r="Q487" s="3"/>
      <c r="S487" s="3"/>
    </row>
    <row r="488" spans="1:19" outlineLevel="2" x14ac:dyDescent="0.25">
      <c r="A488" s="34" t="s">
        <v>817</v>
      </c>
      <c r="B488" s="99" t="s">
        <v>818</v>
      </c>
      <c r="C488" s="36" t="s">
        <v>14</v>
      </c>
      <c r="D488" s="37"/>
      <c r="E488" s="39"/>
      <c r="F488" s="39">
        <f t="shared" si="27"/>
        <v>0</v>
      </c>
      <c r="G488" s="49"/>
      <c r="H488" s="49"/>
      <c r="I488" s="49"/>
      <c r="J488" s="49"/>
      <c r="K488" s="49"/>
      <c r="L488" s="49"/>
      <c r="M488" s="49"/>
      <c r="N488" s="49"/>
      <c r="O488" s="49"/>
      <c r="Q488" s="3"/>
      <c r="S488" s="3"/>
    </row>
    <row r="489" spans="1:19" outlineLevel="2" x14ac:dyDescent="0.25">
      <c r="A489" s="34" t="s">
        <v>819</v>
      </c>
      <c r="B489" s="99" t="s">
        <v>820</v>
      </c>
      <c r="C489" s="36" t="s">
        <v>14</v>
      </c>
      <c r="D489" s="37"/>
      <c r="E489" s="39"/>
      <c r="F489" s="39">
        <f t="shared" si="27"/>
        <v>0</v>
      </c>
      <c r="G489" s="49"/>
      <c r="H489" s="49"/>
      <c r="I489" s="49"/>
      <c r="J489" s="49"/>
      <c r="K489" s="49"/>
      <c r="L489" s="49"/>
      <c r="M489" s="49"/>
      <c r="N489" s="49"/>
      <c r="O489" s="49"/>
      <c r="Q489" s="3"/>
      <c r="S489" s="3"/>
    </row>
    <row r="490" spans="1:19" outlineLevel="1" x14ac:dyDescent="0.25">
      <c r="A490" s="43">
        <v>18.2</v>
      </c>
      <c r="B490" s="55" t="s">
        <v>821</v>
      </c>
      <c r="C490" s="44"/>
      <c r="D490" s="32"/>
      <c r="E490" s="33"/>
      <c r="F490" s="33"/>
      <c r="G490" s="49"/>
      <c r="H490" s="49"/>
      <c r="I490" s="49"/>
      <c r="J490" s="49"/>
      <c r="K490" s="49"/>
      <c r="L490" s="49"/>
      <c r="M490" s="49"/>
      <c r="N490" s="49"/>
      <c r="O490" s="49"/>
      <c r="Q490" s="3"/>
      <c r="S490" s="3"/>
    </row>
    <row r="491" spans="1:19" outlineLevel="2" x14ac:dyDescent="0.25">
      <c r="A491" s="34" t="s">
        <v>822</v>
      </c>
      <c r="B491" s="99" t="s">
        <v>823</v>
      </c>
      <c r="C491" s="36" t="s">
        <v>17</v>
      </c>
      <c r="D491" s="37"/>
      <c r="E491" s="39"/>
      <c r="F491" s="39">
        <f t="shared" ref="F491:F503" si="28">D491*E491</f>
        <v>0</v>
      </c>
      <c r="G491" s="49"/>
      <c r="H491" s="49"/>
      <c r="I491" s="49"/>
      <c r="J491" s="49"/>
      <c r="K491" s="49"/>
      <c r="L491" s="49"/>
      <c r="M491" s="49"/>
      <c r="N491" s="49"/>
      <c r="O491" s="49"/>
      <c r="Q491" s="3"/>
      <c r="S491" s="3"/>
    </row>
    <row r="492" spans="1:19" outlineLevel="2" x14ac:dyDescent="0.25">
      <c r="A492" s="34" t="s">
        <v>824</v>
      </c>
      <c r="B492" s="99" t="s">
        <v>825</v>
      </c>
      <c r="C492" s="36" t="s">
        <v>17</v>
      </c>
      <c r="D492" s="37"/>
      <c r="E492" s="39"/>
      <c r="F492" s="39">
        <f t="shared" si="28"/>
        <v>0</v>
      </c>
      <c r="G492" s="49"/>
      <c r="H492" s="49"/>
      <c r="I492" s="49"/>
      <c r="J492" s="49"/>
      <c r="K492" s="49"/>
      <c r="L492" s="49"/>
      <c r="M492" s="49"/>
      <c r="N492" s="49"/>
      <c r="O492" s="49"/>
      <c r="Q492" s="3"/>
      <c r="S492" s="3"/>
    </row>
    <row r="493" spans="1:19" outlineLevel="2" x14ac:dyDescent="0.25">
      <c r="A493" s="34" t="s">
        <v>826</v>
      </c>
      <c r="B493" s="99" t="s">
        <v>827</v>
      </c>
      <c r="C493" s="36" t="s">
        <v>17</v>
      </c>
      <c r="D493" s="37"/>
      <c r="E493" s="39"/>
      <c r="F493" s="39">
        <f t="shared" si="28"/>
        <v>0</v>
      </c>
      <c r="G493" s="49"/>
      <c r="H493" s="49"/>
      <c r="I493" s="49"/>
      <c r="J493" s="49"/>
      <c r="K493" s="49"/>
      <c r="L493" s="49"/>
      <c r="M493" s="49"/>
      <c r="N493" s="49"/>
      <c r="O493" s="49"/>
      <c r="Q493" s="3"/>
      <c r="S493" s="3"/>
    </row>
    <row r="494" spans="1:19" outlineLevel="2" x14ac:dyDescent="0.25">
      <c r="A494" s="34" t="s">
        <v>828</v>
      </c>
      <c r="B494" s="99" t="s">
        <v>829</v>
      </c>
      <c r="C494" s="36" t="s">
        <v>17</v>
      </c>
      <c r="D494" s="37"/>
      <c r="E494" s="39"/>
      <c r="F494" s="39">
        <f t="shared" si="28"/>
        <v>0</v>
      </c>
      <c r="G494" s="49"/>
      <c r="H494" s="49"/>
      <c r="I494" s="49"/>
      <c r="J494" s="49"/>
      <c r="K494" s="49"/>
      <c r="L494" s="49"/>
      <c r="M494" s="49"/>
      <c r="N494" s="49"/>
      <c r="O494" s="49"/>
      <c r="Q494" s="3"/>
      <c r="S494" s="3"/>
    </row>
    <row r="495" spans="1:19" outlineLevel="2" x14ac:dyDescent="0.25">
      <c r="A495" s="34" t="s">
        <v>830</v>
      </c>
      <c r="B495" s="99" t="s">
        <v>831</v>
      </c>
      <c r="C495" s="36" t="s">
        <v>17</v>
      </c>
      <c r="D495" s="37"/>
      <c r="E495" s="39"/>
      <c r="F495" s="39">
        <f t="shared" si="28"/>
        <v>0</v>
      </c>
      <c r="G495" s="49"/>
      <c r="H495" s="49"/>
      <c r="I495" s="49"/>
      <c r="J495" s="49"/>
      <c r="K495" s="49"/>
      <c r="L495" s="49"/>
      <c r="M495" s="49"/>
      <c r="N495" s="49"/>
      <c r="O495" s="49"/>
      <c r="Q495" s="3"/>
      <c r="S495" s="3"/>
    </row>
    <row r="496" spans="1:19" outlineLevel="2" x14ac:dyDescent="0.25">
      <c r="A496" s="34" t="s">
        <v>832</v>
      </c>
      <c r="B496" s="99" t="s">
        <v>833</v>
      </c>
      <c r="C496" s="36" t="s">
        <v>17</v>
      </c>
      <c r="D496" s="37"/>
      <c r="E496" s="39"/>
      <c r="F496" s="39">
        <f t="shared" si="28"/>
        <v>0</v>
      </c>
      <c r="G496" s="49"/>
      <c r="H496" s="49"/>
      <c r="I496" s="49"/>
      <c r="J496" s="49"/>
      <c r="K496" s="49"/>
      <c r="L496" s="49"/>
      <c r="M496" s="49"/>
      <c r="N496" s="49"/>
      <c r="O496" s="49"/>
      <c r="Q496" s="3"/>
      <c r="S496" s="3"/>
    </row>
    <row r="497" spans="1:19" outlineLevel="2" x14ac:dyDescent="0.25">
      <c r="A497" s="34" t="s">
        <v>834</v>
      </c>
      <c r="B497" s="99" t="s">
        <v>835</v>
      </c>
      <c r="C497" s="36" t="s">
        <v>17</v>
      </c>
      <c r="D497" s="37"/>
      <c r="E497" s="39"/>
      <c r="F497" s="39">
        <f t="shared" si="28"/>
        <v>0</v>
      </c>
      <c r="G497" s="49"/>
      <c r="H497" s="49"/>
      <c r="I497" s="49"/>
      <c r="J497" s="49"/>
      <c r="K497" s="49"/>
      <c r="L497" s="49"/>
      <c r="M497" s="49"/>
      <c r="N497" s="49"/>
      <c r="O497" s="49"/>
      <c r="Q497" s="3"/>
      <c r="S497" s="3"/>
    </row>
    <row r="498" spans="1:19" ht="25.5" outlineLevel="2" x14ac:dyDescent="0.25">
      <c r="A498" s="34" t="s">
        <v>836</v>
      </c>
      <c r="B498" s="99" t="s">
        <v>837</v>
      </c>
      <c r="C498" s="36" t="s">
        <v>17</v>
      </c>
      <c r="D498" s="37"/>
      <c r="E498" s="39"/>
      <c r="F498" s="39">
        <f t="shared" si="28"/>
        <v>0</v>
      </c>
      <c r="G498" s="49"/>
      <c r="H498" s="49"/>
      <c r="I498" s="49"/>
      <c r="J498" s="49"/>
      <c r="K498" s="49"/>
      <c r="L498" s="49"/>
      <c r="M498" s="49"/>
      <c r="N498" s="49"/>
      <c r="O498" s="49"/>
      <c r="Q498" s="3"/>
      <c r="S498" s="3"/>
    </row>
    <row r="499" spans="1:19" ht="25.5" outlineLevel="2" x14ac:dyDescent="0.25">
      <c r="A499" s="34" t="s">
        <v>838</v>
      </c>
      <c r="B499" s="99" t="s">
        <v>839</v>
      </c>
      <c r="C499" s="36" t="s">
        <v>17</v>
      </c>
      <c r="D499" s="37"/>
      <c r="E499" s="39"/>
      <c r="F499" s="39">
        <f t="shared" si="28"/>
        <v>0</v>
      </c>
      <c r="G499" s="49"/>
      <c r="H499" s="49"/>
      <c r="I499" s="49"/>
      <c r="J499" s="49"/>
      <c r="K499" s="49"/>
      <c r="L499" s="49"/>
      <c r="M499" s="49"/>
      <c r="N499" s="49"/>
      <c r="O499" s="49"/>
      <c r="Q499" s="3"/>
      <c r="S499" s="3"/>
    </row>
    <row r="500" spans="1:19" ht="25.5" outlineLevel="2" x14ac:dyDescent="0.25">
      <c r="A500" s="34" t="s">
        <v>840</v>
      </c>
      <c r="B500" s="99" t="s">
        <v>841</v>
      </c>
      <c r="C500" s="36" t="s">
        <v>17</v>
      </c>
      <c r="D500" s="37"/>
      <c r="E500" s="39"/>
      <c r="F500" s="39">
        <f t="shared" si="28"/>
        <v>0</v>
      </c>
      <c r="G500" s="49"/>
      <c r="H500" s="49"/>
      <c r="I500" s="49"/>
      <c r="J500" s="49"/>
      <c r="K500" s="49"/>
      <c r="L500" s="49"/>
      <c r="M500" s="49"/>
      <c r="N500" s="49"/>
      <c r="O500" s="49"/>
      <c r="Q500" s="3"/>
      <c r="S500" s="3"/>
    </row>
    <row r="501" spans="1:19" ht="25.5" outlineLevel="2" x14ac:dyDescent="0.25">
      <c r="A501" s="34" t="s">
        <v>842</v>
      </c>
      <c r="B501" s="99" t="s">
        <v>843</v>
      </c>
      <c r="C501" s="36" t="s">
        <v>17</v>
      </c>
      <c r="D501" s="37"/>
      <c r="E501" s="39"/>
      <c r="F501" s="39">
        <f t="shared" si="28"/>
        <v>0</v>
      </c>
      <c r="G501" s="49"/>
      <c r="H501" s="49"/>
      <c r="I501" s="49"/>
      <c r="J501" s="49"/>
      <c r="K501" s="49"/>
      <c r="L501" s="49"/>
      <c r="M501" s="49"/>
      <c r="N501" s="49"/>
      <c r="O501" s="49"/>
      <c r="Q501" s="3"/>
      <c r="S501" s="3"/>
    </row>
    <row r="502" spans="1:19" ht="25.5" outlineLevel="2" x14ac:dyDescent="0.25">
      <c r="A502" s="34" t="s">
        <v>844</v>
      </c>
      <c r="B502" s="99" t="s">
        <v>845</v>
      </c>
      <c r="C502" s="36" t="s">
        <v>17</v>
      </c>
      <c r="D502" s="37"/>
      <c r="E502" s="39"/>
      <c r="F502" s="39">
        <f t="shared" si="28"/>
        <v>0</v>
      </c>
      <c r="G502" s="49"/>
      <c r="H502" s="49"/>
      <c r="I502" s="49"/>
      <c r="J502" s="49"/>
      <c r="K502" s="49"/>
      <c r="L502" s="49"/>
      <c r="M502" s="49"/>
      <c r="N502" s="49"/>
      <c r="O502" s="49"/>
      <c r="Q502" s="3"/>
      <c r="S502" s="3"/>
    </row>
    <row r="503" spans="1:19" outlineLevel="2" x14ac:dyDescent="0.25">
      <c r="A503" s="34" t="s">
        <v>846</v>
      </c>
      <c r="B503" s="99" t="s">
        <v>847</v>
      </c>
      <c r="C503" s="36" t="s">
        <v>17</v>
      </c>
      <c r="D503" s="37"/>
      <c r="E503" s="39"/>
      <c r="F503" s="39">
        <f t="shared" si="28"/>
        <v>0</v>
      </c>
      <c r="G503" s="49"/>
      <c r="H503" s="49"/>
      <c r="I503" s="49"/>
      <c r="J503" s="49"/>
      <c r="K503" s="49"/>
      <c r="L503" s="49"/>
      <c r="M503" s="49"/>
      <c r="N503" s="49"/>
      <c r="O503" s="49"/>
      <c r="Q503" s="3"/>
      <c r="S503" s="3"/>
    </row>
    <row r="504" spans="1:19" outlineLevel="1" x14ac:dyDescent="0.25">
      <c r="A504" s="43">
        <v>18.3</v>
      </c>
      <c r="B504" s="55" t="s">
        <v>848</v>
      </c>
      <c r="C504" s="44"/>
      <c r="D504" s="32"/>
      <c r="E504" s="33"/>
      <c r="F504" s="33"/>
      <c r="G504" s="49"/>
      <c r="H504" s="49"/>
      <c r="I504" s="49"/>
      <c r="J504" s="49"/>
      <c r="K504" s="49"/>
      <c r="L504" s="49"/>
      <c r="M504" s="49"/>
      <c r="N504" s="49"/>
      <c r="O504" s="49"/>
      <c r="Q504" s="3"/>
      <c r="S504" s="3"/>
    </row>
    <row r="505" spans="1:19" outlineLevel="2" x14ac:dyDescent="0.25">
      <c r="A505" s="34" t="s">
        <v>849</v>
      </c>
      <c r="B505" s="99" t="s">
        <v>850</v>
      </c>
      <c r="C505" s="36" t="s">
        <v>17</v>
      </c>
      <c r="D505" s="37"/>
      <c r="E505" s="39"/>
      <c r="F505" s="39">
        <f t="shared" ref="F505:F509" si="29">D505*E505</f>
        <v>0</v>
      </c>
      <c r="G505" s="49"/>
      <c r="H505" s="49"/>
      <c r="I505" s="49"/>
      <c r="J505" s="49"/>
      <c r="K505" s="49"/>
      <c r="L505" s="49"/>
      <c r="M505" s="49"/>
      <c r="N505" s="49"/>
      <c r="O505" s="49"/>
      <c r="Q505" s="3"/>
      <c r="S505" s="3"/>
    </row>
    <row r="506" spans="1:19" outlineLevel="2" x14ac:dyDescent="0.25">
      <c r="A506" s="34" t="s">
        <v>851</v>
      </c>
      <c r="B506" s="99" t="s">
        <v>852</v>
      </c>
      <c r="C506" s="36" t="s">
        <v>17</v>
      </c>
      <c r="D506" s="37"/>
      <c r="E506" s="39"/>
      <c r="F506" s="39">
        <f t="shared" si="29"/>
        <v>0</v>
      </c>
      <c r="G506" s="49"/>
      <c r="H506" s="49"/>
      <c r="I506" s="49"/>
      <c r="J506" s="49"/>
      <c r="K506" s="49"/>
      <c r="L506" s="49"/>
      <c r="M506" s="49"/>
      <c r="N506" s="49"/>
      <c r="O506" s="49"/>
      <c r="Q506" s="3"/>
      <c r="S506" s="3"/>
    </row>
    <row r="507" spans="1:19" outlineLevel="2" x14ac:dyDescent="0.25">
      <c r="A507" s="34" t="s">
        <v>853</v>
      </c>
      <c r="B507" s="99" t="s">
        <v>854</v>
      </c>
      <c r="C507" s="36" t="s">
        <v>17</v>
      </c>
      <c r="D507" s="37"/>
      <c r="E507" s="39"/>
      <c r="F507" s="39">
        <f t="shared" si="29"/>
        <v>0</v>
      </c>
      <c r="G507" s="49"/>
      <c r="H507" s="49"/>
      <c r="I507" s="49"/>
      <c r="J507" s="49"/>
      <c r="K507" s="49"/>
      <c r="L507" s="49"/>
      <c r="M507" s="49"/>
      <c r="N507" s="49"/>
      <c r="O507" s="49"/>
      <c r="Q507" s="3"/>
      <c r="S507" s="3"/>
    </row>
    <row r="508" spans="1:19" outlineLevel="2" x14ac:dyDescent="0.25">
      <c r="A508" s="34" t="s">
        <v>855</v>
      </c>
      <c r="B508" s="99" t="s">
        <v>856</v>
      </c>
      <c r="C508" s="36" t="s">
        <v>17</v>
      </c>
      <c r="D508" s="37"/>
      <c r="E508" s="39"/>
      <c r="F508" s="39">
        <f t="shared" si="29"/>
        <v>0</v>
      </c>
      <c r="G508" s="49"/>
      <c r="H508" s="49"/>
      <c r="I508" s="49"/>
      <c r="J508" s="49"/>
      <c r="K508" s="49"/>
      <c r="L508" s="49"/>
      <c r="M508" s="49"/>
      <c r="N508" s="49"/>
      <c r="O508" s="49"/>
      <c r="Q508" s="3"/>
      <c r="S508" s="3"/>
    </row>
    <row r="509" spans="1:19" outlineLevel="2" x14ac:dyDescent="0.25">
      <c r="A509" s="34" t="s">
        <v>857</v>
      </c>
      <c r="B509" s="99" t="s">
        <v>858</v>
      </c>
      <c r="C509" s="36" t="s">
        <v>17</v>
      </c>
      <c r="D509" s="37"/>
      <c r="E509" s="39"/>
      <c r="F509" s="39">
        <f t="shared" si="29"/>
        <v>0</v>
      </c>
      <c r="G509" s="49"/>
      <c r="H509" s="49"/>
      <c r="I509" s="49"/>
      <c r="J509" s="49"/>
      <c r="K509" s="49"/>
      <c r="L509" s="49"/>
      <c r="M509" s="49"/>
      <c r="N509" s="49"/>
      <c r="O509" s="49"/>
      <c r="Q509" s="3"/>
      <c r="S509" s="3"/>
    </row>
    <row r="510" spans="1:19" outlineLevel="1" x14ac:dyDescent="0.25">
      <c r="A510" s="43">
        <v>18.399999999999999</v>
      </c>
      <c r="B510" s="55" t="s">
        <v>859</v>
      </c>
      <c r="C510" s="44"/>
      <c r="D510" s="32"/>
      <c r="E510" s="33"/>
      <c r="F510" s="33"/>
      <c r="G510" s="49"/>
      <c r="H510" s="49"/>
      <c r="I510" s="49"/>
      <c r="J510" s="49"/>
      <c r="K510" s="49"/>
      <c r="L510" s="49"/>
      <c r="M510" s="49"/>
      <c r="N510" s="49"/>
      <c r="O510" s="49"/>
      <c r="Q510" s="3"/>
      <c r="S510" s="3"/>
    </row>
    <row r="511" spans="1:19" outlineLevel="2" x14ac:dyDescent="0.25">
      <c r="A511" s="34" t="s">
        <v>860</v>
      </c>
      <c r="B511" s="99" t="s">
        <v>861</v>
      </c>
      <c r="C511" s="36" t="s">
        <v>17</v>
      </c>
      <c r="D511" s="37"/>
      <c r="E511" s="39"/>
      <c r="F511" s="39">
        <f t="shared" ref="F511:F513" si="30">D511*E511</f>
        <v>0</v>
      </c>
      <c r="G511" s="49"/>
      <c r="H511" s="49"/>
      <c r="I511" s="49"/>
      <c r="J511" s="49"/>
      <c r="K511" s="49"/>
      <c r="L511" s="49"/>
      <c r="M511" s="49"/>
      <c r="N511" s="49"/>
      <c r="O511" s="49"/>
      <c r="Q511" s="3"/>
      <c r="S511" s="3"/>
    </row>
    <row r="512" spans="1:19" outlineLevel="2" x14ac:dyDescent="0.25">
      <c r="A512" s="34" t="s">
        <v>862</v>
      </c>
      <c r="B512" s="99" t="s">
        <v>863</v>
      </c>
      <c r="C512" s="36" t="s">
        <v>17</v>
      </c>
      <c r="D512" s="37"/>
      <c r="E512" s="39"/>
      <c r="F512" s="39">
        <f t="shared" si="30"/>
        <v>0</v>
      </c>
      <c r="G512" s="49"/>
      <c r="H512" s="49"/>
      <c r="I512" s="49"/>
      <c r="J512" s="49"/>
      <c r="K512" s="49"/>
      <c r="L512" s="49"/>
      <c r="M512" s="49"/>
      <c r="N512" s="49"/>
      <c r="O512" s="49"/>
      <c r="Q512" s="3"/>
      <c r="S512" s="3"/>
    </row>
    <row r="513" spans="1:19" ht="25.5" outlineLevel="2" x14ac:dyDescent="0.25">
      <c r="A513" s="34" t="s">
        <v>864</v>
      </c>
      <c r="B513" s="99" t="s">
        <v>865</v>
      </c>
      <c r="C513" s="36" t="s">
        <v>17</v>
      </c>
      <c r="D513" s="37"/>
      <c r="E513" s="39"/>
      <c r="F513" s="39">
        <f t="shared" si="30"/>
        <v>0</v>
      </c>
      <c r="G513" s="49"/>
      <c r="H513" s="49"/>
      <c r="I513" s="49"/>
      <c r="J513" s="49"/>
      <c r="K513" s="49"/>
      <c r="L513" s="49"/>
      <c r="M513" s="49"/>
      <c r="N513" s="49"/>
      <c r="O513" s="49"/>
      <c r="Q513" s="3"/>
      <c r="S513" s="3"/>
    </row>
    <row r="514" spans="1:19" outlineLevel="1" x14ac:dyDescent="0.25">
      <c r="A514" s="43">
        <v>18.5</v>
      </c>
      <c r="B514" s="55" t="s">
        <v>866</v>
      </c>
      <c r="C514" s="44"/>
      <c r="D514" s="32"/>
      <c r="E514" s="33"/>
      <c r="F514" s="33"/>
      <c r="G514" s="49"/>
      <c r="H514" s="49"/>
      <c r="I514" s="49"/>
      <c r="J514" s="49"/>
      <c r="K514" s="49"/>
      <c r="L514" s="49"/>
      <c r="M514" s="49"/>
      <c r="N514" s="49"/>
      <c r="O514" s="49"/>
      <c r="Q514" s="3"/>
      <c r="S514" s="3"/>
    </row>
    <row r="515" spans="1:19" outlineLevel="2" x14ac:dyDescent="0.25">
      <c r="A515" s="34" t="s">
        <v>867</v>
      </c>
      <c r="B515" s="99" t="s">
        <v>868</v>
      </c>
      <c r="C515" s="36" t="s">
        <v>17</v>
      </c>
      <c r="D515" s="37"/>
      <c r="E515" s="39"/>
      <c r="F515" s="39">
        <f>D515*E515</f>
        <v>0</v>
      </c>
      <c r="G515" s="49"/>
      <c r="H515" s="49"/>
      <c r="I515" s="49"/>
      <c r="J515" s="49"/>
      <c r="K515" s="49"/>
      <c r="L515" s="49"/>
      <c r="M515" s="49"/>
      <c r="N515" s="49"/>
      <c r="O515" s="49"/>
      <c r="Q515" s="3"/>
      <c r="S515" s="3"/>
    </row>
    <row r="516" spans="1:19" outlineLevel="2" x14ac:dyDescent="0.25">
      <c r="A516" s="34" t="s">
        <v>869</v>
      </c>
      <c r="B516" s="99" t="s">
        <v>870</v>
      </c>
      <c r="C516" s="36" t="s">
        <v>17</v>
      </c>
      <c r="D516" s="37"/>
      <c r="E516" s="39"/>
      <c r="F516" s="39">
        <f t="shared" ref="F516:F523" si="31">D516*E516</f>
        <v>0</v>
      </c>
      <c r="G516" s="49"/>
      <c r="H516" s="49"/>
      <c r="I516" s="49"/>
      <c r="J516" s="49"/>
      <c r="K516" s="49"/>
      <c r="L516" s="49"/>
      <c r="M516" s="49"/>
      <c r="N516" s="49"/>
      <c r="O516" s="49"/>
      <c r="Q516" s="3"/>
      <c r="S516" s="3"/>
    </row>
    <row r="517" spans="1:19" outlineLevel="2" x14ac:dyDescent="0.25">
      <c r="A517" s="34" t="s">
        <v>871</v>
      </c>
      <c r="B517" s="99" t="s">
        <v>872</v>
      </c>
      <c r="C517" s="36" t="s">
        <v>17</v>
      </c>
      <c r="D517" s="37"/>
      <c r="E517" s="39"/>
      <c r="F517" s="39">
        <f t="shared" si="31"/>
        <v>0</v>
      </c>
      <c r="G517" s="49"/>
      <c r="H517" s="49"/>
      <c r="I517" s="49"/>
      <c r="J517" s="49"/>
      <c r="K517" s="49"/>
      <c r="L517" s="49"/>
      <c r="M517" s="49"/>
      <c r="N517" s="49"/>
      <c r="O517" s="49"/>
      <c r="Q517" s="3"/>
      <c r="S517" s="3"/>
    </row>
    <row r="518" spans="1:19" outlineLevel="2" x14ac:dyDescent="0.25">
      <c r="A518" s="34" t="s">
        <v>873</v>
      </c>
      <c r="B518" s="99" t="s">
        <v>874</v>
      </c>
      <c r="C518" s="36" t="s">
        <v>17</v>
      </c>
      <c r="D518" s="37"/>
      <c r="E518" s="39"/>
      <c r="F518" s="39">
        <f t="shared" si="31"/>
        <v>0</v>
      </c>
      <c r="G518" s="49"/>
      <c r="H518" s="49"/>
      <c r="I518" s="49"/>
      <c r="J518" s="49"/>
      <c r="K518" s="49"/>
      <c r="L518" s="49"/>
      <c r="M518" s="49"/>
      <c r="N518" s="49"/>
      <c r="O518" s="49"/>
      <c r="Q518" s="3"/>
      <c r="S518" s="3"/>
    </row>
    <row r="519" spans="1:19" outlineLevel="2" x14ac:dyDescent="0.25">
      <c r="A519" s="34" t="s">
        <v>875</v>
      </c>
      <c r="B519" s="99" t="s">
        <v>876</v>
      </c>
      <c r="C519" s="36" t="s">
        <v>17</v>
      </c>
      <c r="D519" s="37"/>
      <c r="E519" s="39"/>
      <c r="F519" s="39">
        <f t="shared" si="31"/>
        <v>0</v>
      </c>
      <c r="G519" s="49"/>
      <c r="H519" s="49"/>
      <c r="I519" s="49"/>
      <c r="J519" s="49"/>
      <c r="K519" s="49"/>
      <c r="L519" s="49"/>
      <c r="M519" s="49"/>
      <c r="N519" s="49"/>
      <c r="O519" s="49"/>
      <c r="Q519" s="3"/>
      <c r="S519" s="3"/>
    </row>
    <row r="520" spans="1:19" outlineLevel="2" x14ac:dyDescent="0.25">
      <c r="A520" s="34" t="s">
        <v>877</v>
      </c>
      <c r="B520" s="99" t="s">
        <v>878</v>
      </c>
      <c r="C520" s="36" t="s">
        <v>17</v>
      </c>
      <c r="D520" s="37"/>
      <c r="E520" s="39"/>
      <c r="F520" s="39">
        <f t="shared" si="31"/>
        <v>0</v>
      </c>
      <c r="G520" s="49"/>
      <c r="H520" s="49"/>
      <c r="I520" s="49"/>
      <c r="J520" s="49"/>
      <c r="K520" s="49"/>
      <c r="L520" s="49"/>
      <c r="M520" s="49"/>
      <c r="N520" s="49"/>
      <c r="O520" s="49"/>
      <c r="Q520" s="3"/>
      <c r="S520" s="3"/>
    </row>
    <row r="521" spans="1:19" outlineLevel="2" x14ac:dyDescent="0.25">
      <c r="A521" s="34" t="s">
        <v>879</v>
      </c>
      <c r="B521" s="99" t="s">
        <v>880</v>
      </c>
      <c r="C521" s="36" t="s">
        <v>17</v>
      </c>
      <c r="D521" s="37"/>
      <c r="E521" s="39"/>
      <c r="F521" s="39">
        <f t="shared" si="31"/>
        <v>0</v>
      </c>
      <c r="G521" s="49"/>
      <c r="H521" s="49"/>
      <c r="I521" s="49"/>
      <c r="J521" s="49"/>
      <c r="K521" s="49"/>
      <c r="L521" s="49"/>
      <c r="M521" s="49"/>
      <c r="N521" s="49"/>
      <c r="O521" s="49"/>
      <c r="Q521" s="3"/>
      <c r="S521" s="3"/>
    </row>
    <row r="522" spans="1:19" outlineLevel="2" x14ac:dyDescent="0.25">
      <c r="A522" s="34" t="s">
        <v>881</v>
      </c>
      <c r="B522" s="99" t="s">
        <v>882</v>
      </c>
      <c r="C522" s="36" t="s">
        <v>17</v>
      </c>
      <c r="D522" s="37"/>
      <c r="E522" s="39"/>
      <c r="F522" s="39">
        <f t="shared" si="31"/>
        <v>0</v>
      </c>
      <c r="G522" s="49"/>
      <c r="H522" s="49"/>
      <c r="I522" s="49"/>
      <c r="J522" s="49"/>
      <c r="K522" s="49"/>
      <c r="L522" s="49"/>
      <c r="M522" s="49"/>
      <c r="N522" s="49"/>
      <c r="O522" s="49"/>
      <c r="Q522" s="3"/>
      <c r="S522" s="3"/>
    </row>
    <row r="523" spans="1:19" outlineLevel="2" x14ac:dyDescent="0.25">
      <c r="A523" s="34" t="s">
        <v>883</v>
      </c>
      <c r="B523" s="99" t="s">
        <v>884</v>
      </c>
      <c r="C523" s="36" t="s">
        <v>17</v>
      </c>
      <c r="D523" s="37"/>
      <c r="E523" s="39"/>
      <c r="F523" s="39">
        <f t="shared" si="31"/>
        <v>0</v>
      </c>
      <c r="G523" s="49"/>
      <c r="H523" s="49"/>
      <c r="I523" s="49"/>
      <c r="J523" s="49"/>
      <c r="K523" s="49"/>
      <c r="L523" s="49"/>
      <c r="M523" s="49"/>
      <c r="N523" s="49"/>
      <c r="O523" s="49"/>
      <c r="Q523" s="3"/>
      <c r="S523" s="3"/>
    </row>
    <row r="524" spans="1:19" outlineLevel="1" x14ac:dyDescent="0.25">
      <c r="A524" s="43">
        <v>18.600000000000001</v>
      </c>
      <c r="B524" s="55" t="s">
        <v>885</v>
      </c>
      <c r="C524" s="44"/>
      <c r="D524" s="32"/>
      <c r="E524" s="33"/>
      <c r="F524" s="33"/>
      <c r="G524" s="49"/>
      <c r="H524" s="49"/>
      <c r="I524" s="49"/>
      <c r="J524" s="49"/>
      <c r="K524" s="49"/>
      <c r="L524" s="49"/>
      <c r="M524" s="49"/>
      <c r="N524" s="49"/>
      <c r="O524" s="49"/>
      <c r="Q524" s="3"/>
      <c r="S524" s="3"/>
    </row>
    <row r="525" spans="1:19" outlineLevel="2" x14ac:dyDescent="0.25">
      <c r="A525" s="34" t="s">
        <v>886</v>
      </c>
      <c r="B525" s="100" t="s">
        <v>887</v>
      </c>
      <c r="C525" s="36" t="s">
        <v>17</v>
      </c>
      <c r="D525" s="101"/>
      <c r="E525" s="102"/>
      <c r="F525" s="102">
        <f t="shared" ref="F525:F532" si="32">D525*E525</f>
        <v>0</v>
      </c>
      <c r="G525" s="49"/>
      <c r="H525" s="49"/>
      <c r="I525" s="49"/>
      <c r="J525" s="49"/>
      <c r="K525" s="49"/>
      <c r="L525" s="49"/>
      <c r="M525" s="49"/>
      <c r="N525" s="49"/>
      <c r="O525" s="49"/>
      <c r="Q525" s="3"/>
      <c r="S525" s="3"/>
    </row>
    <row r="526" spans="1:19" ht="25.5" outlineLevel="2" x14ac:dyDescent="0.25">
      <c r="A526" s="34" t="s">
        <v>888</v>
      </c>
      <c r="B526" s="100" t="s">
        <v>889</v>
      </c>
      <c r="C526" s="36" t="s">
        <v>17</v>
      </c>
      <c r="D526" s="101"/>
      <c r="E526" s="102"/>
      <c r="F526" s="102">
        <f t="shared" si="32"/>
        <v>0</v>
      </c>
      <c r="G526" s="49"/>
      <c r="H526" s="49"/>
      <c r="I526" s="49"/>
      <c r="J526" s="49"/>
      <c r="K526" s="49"/>
      <c r="L526" s="49"/>
      <c r="M526" s="49"/>
      <c r="N526" s="49"/>
      <c r="O526" s="49"/>
      <c r="Q526" s="3"/>
      <c r="S526" s="3"/>
    </row>
    <row r="527" spans="1:19" outlineLevel="2" x14ac:dyDescent="0.25">
      <c r="A527" s="34" t="s">
        <v>890</v>
      </c>
      <c r="B527" s="100" t="s">
        <v>891</v>
      </c>
      <c r="C527" s="36" t="s">
        <v>17</v>
      </c>
      <c r="D527" s="101"/>
      <c r="E527" s="102"/>
      <c r="F527" s="102">
        <f t="shared" si="32"/>
        <v>0</v>
      </c>
      <c r="G527" s="49"/>
      <c r="H527" s="49"/>
      <c r="I527" s="49"/>
      <c r="J527" s="49"/>
      <c r="K527" s="49"/>
      <c r="L527" s="49"/>
      <c r="M527" s="49"/>
      <c r="N527" s="49"/>
      <c r="O527" s="49"/>
      <c r="Q527" s="3"/>
      <c r="S527" s="3"/>
    </row>
    <row r="528" spans="1:19" ht="25.5" outlineLevel="2" x14ac:dyDescent="0.25">
      <c r="A528" s="34" t="s">
        <v>892</v>
      </c>
      <c r="B528" s="100" t="s">
        <v>893</v>
      </c>
      <c r="C528" s="36" t="s">
        <v>17</v>
      </c>
      <c r="D528" s="101"/>
      <c r="E528" s="102"/>
      <c r="F528" s="102">
        <f t="shared" si="32"/>
        <v>0</v>
      </c>
      <c r="G528" s="49"/>
      <c r="H528" s="49"/>
      <c r="I528" s="49"/>
      <c r="J528" s="49"/>
      <c r="K528" s="49"/>
      <c r="L528" s="49"/>
      <c r="M528" s="49"/>
      <c r="N528" s="49"/>
      <c r="O528" s="49"/>
      <c r="Q528" s="3"/>
      <c r="S528" s="3"/>
    </row>
    <row r="529" spans="1:19" outlineLevel="2" x14ac:dyDescent="0.25">
      <c r="A529" s="34" t="s">
        <v>894</v>
      </c>
      <c r="B529" s="100" t="s">
        <v>895</v>
      </c>
      <c r="C529" s="36" t="s">
        <v>17</v>
      </c>
      <c r="D529" s="101"/>
      <c r="E529" s="102"/>
      <c r="F529" s="102">
        <f t="shared" si="32"/>
        <v>0</v>
      </c>
      <c r="G529" s="49"/>
      <c r="H529" s="49"/>
      <c r="I529" s="49"/>
      <c r="J529" s="49"/>
      <c r="K529" s="49"/>
      <c r="L529" s="49"/>
      <c r="M529" s="49"/>
      <c r="N529" s="49"/>
      <c r="O529" s="49"/>
      <c r="Q529" s="3"/>
      <c r="S529" s="3"/>
    </row>
    <row r="530" spans="1:19" ht="25.5" outlineLevel="2" x14ac:dyDescent="0.25">
      <c r="A530" s="34" t="s">
        <v>896</v>
      </c>
      <c r="B530" s="100" t="s">
        <v>897</v>
      </c>
      <c r="C530" s="36" t="s">
        <v>17</v>
      </c>
      <c r="D530" s="101"/>
      <c r="E530" s="102"/>
      <c r="F530" s="102">
        <f t="shared" si="32"/>
        <v>0</v>
      </c>
      <c r="G530" s="49"/>
      <c r="H530" s="49"/>
      <c r="I530" s="49"/>
      <c r="J530" s="49"/>
      <c r="K530" s="49"/>
      <c r="L530" s="49"/>
      <c r="M530" s="49"/>
      <c r="N530" s="49"/>
      <c r="O530" s="49"/>
      <c r="Q530" s="3"/>
      <c r="S530" s="3"/>
    </row>
    <row r="531" spans="1:19" outlineLevel="2" x14ac:dyDescent="0.25">
      <c r="A531" s="34" t="s">
        <v>898</v>
      </c>
      <c r="B531" s="100" t="s">
        <v>899</v>
      </c>
      <c r="C531" s="36" t="s">
        <v>17</v>
      </c>
      <c r="D531" s="101"/>
      <c r="E531" s="102"/>
      <c r="F531" s="102">
        <f t="shared" si="32"/>
        <v>0</v>
      </c>
      <c r="G531" s="49"/>
      <c r="H531" s="49"/>
      <c r="I531" s="49"/>
      <c r="J531" s="49"/>
      <c r="K531" s="49"/>
      <c r="L531" s="49"/>
      <c r="M531" s="49"/>
      <c r="N531" s="49"/>
      <c r="O531" s="49"/>
      <c r="Q531" s="3"/>
      <c r="S531" s="3"/>
    </row>
    <row r="532" spans="1:19" outlineLevel="2" x14ac:dyDescent="0.25">
      <c r="A532" s="34" t="s">
        <v>900</v>
      </c>
      <c r="B532" s="100" t="s">
        <v>901</v>
      </c>
      <c r="C532" s="36" t="s">
        <v>17</v>
      </c>
      <c r="D532" s="101"/>
      <c r="E532" s="102"/>
      <c r="F532" s="102">
        <f t="shared" si="32"/>
        <v>0</v>
      </c>
      <c r="G532" s="49"/>
      <c r="H532" s="49"/>
      <c r="I532" s="49"/>
      <c r="J532" s="49"/>
      <c r="K532" s="49"/>
      <c r="L532" s="49"/>
      <c r="M532" s="49"/>
      <c r="N532" s="49"/>
      <c r="O532" s="49"/>
      <c r="Q532" s="3"/>
      <c r="S532" s="3"/>
    </row>
    <row r="533" spans="1:19" outlineLevel="1" x14ac:dyDescent="0.25">
      <c r="A533" s="43">
        <v>18.7</v>
      </c>
      <c r="B533" s="55" t="s">
        <v>902</v>
      </c>
      <c r="C533" s="44"/>
      <c r="D533" s="32"/>
      <c r="E533" s="33"/>
      <c r="F533" s="33"/>
      <c r="G533" s="49"/>
      <c r="H533" s="49"/>
      <c r="I533" s="49"/>
      <c r="J533" s="49"/>
      <c r="K533" s="49"/>
      <c r="L533" s="49"/>
      <c r="M533" s="49"/>
      <c r="N533" s="49"/>
      <c r="O533" s="49"/>
      <c r="Q533" s="3"/>
      <c r="S533" s="3"/>
    </row>
    <row r="534" spans="1:19" ht="25.5" outlineLevel="2" x14ac:dyDescent="0.25">
      <c r="A534" s="34" t="s">
        <v>903</v>
      </c>
      <c r="B534" s="99" t="s">
        <v>904</v>
      </c>
      <c r="C534" s="36" t="s">
        <v>17</v>
      </c>
      <c r="D534" s="37"/>
      <c r="E534" s="39"/>
      <c r="F534" s="39">
        <f t="shared" ref="F534:F535" si="33">D534*E534</f>
        <v>0</v>
      </c>
      <c r="G534" s="49"/>
      <c r="H534" s="49"/>
      <c r="I534" s="49"/>
      <c r="J534" s="49"/>
      <c r="K534" s="49"/>
      <c r="L534" s="49"/>
      <c r="M534" s="49"/>
      <c r="N534" s="49"/>
      <c r="O534" s="49"/>
      <c r="Q534" s="3"/>
      <c r="S534" s="3"/>
    </row>
    <row r="535" spans="1:19" ht="25.5" outlineLevel="2" x14ac:dyDescent="0.25">
      <c r="A535" s="34" t="s">
        <v>905</v>
      </c>
      <c r="B535" s="99" t="s">
        <v>906</v>
      </c>
      <c r="C535" s="36" t="s">
        <v>17</v>
      </c>
      <c r="D535" s="37"/>
      <c r="E535" s="39"/>
      <c r="F535" s="39">
        <f t="shared" si="33"/>
        <v>0</v>
      </c>
      <c r="G535" s="49"/>
      <c r="H535" s="49"/>
      <c r="I535" s="49"/>
      <c r="J535" s="49"/>
      <c r="K535" s="49"/>
      <c r="L535" s="49"/>
      <c r="M535" s="49"/>
      <c r="N535" s="49"/>
      <c r="O535" s="49"/>
      <c r="Q535" s="3"/>
      <c r="S535" s="3"/>
    </row>
    <row r="536" spans="1:19" outlineLevel="1" x14ac:dyDescent="0.25">
      <c r="A536" s="43">
        <v>18.8</v>
      </c>
      <c r="B536" s="55" t="s">
        <v>907</v>
      </c>
      <c r="C536" s="44"/>
      <c r="D536" s="32"/>
      <c r="E536" s="33"/>
      <c r="F536" s="33"/>
      <c r="G536" s="49"/>
      <c r="H536" s="49"/>
      <c r="I536" s="49"/>
      <c r="J536" s="49"/>
      <c r="K536" s="49"/>
      <c r="L536" s="49"/>
      <c r="M536" s="49"/>
      <c r="N536" s="49"/>
      <c r="O536" s="49"/>
      <c r="Q536" s="3"/>
      <c r="S536" s="3"/>
    </row>
    <row r="537" spans="1:19" outlineLevel="2" x14ac:dyDescent="0.25">
      <c r="A537" s="34" t="s">
        <v>908</v>
      </c>
      <c r="B537" s="99" t="s">
        <v>909</v>
      </c>
      <c r="C537" s="36" t="s">
        <v>17</v>
      </c>
      <c r="D537" s="37"/>
      <c r="E537" s="39"/>
      <c r="F537" s="39">
        <f t="shared" ref="F537:F543" si="34">D537*E537</f>
        <v>0</v>
      </c>
      <c r="G537" s="49"/>
      <c r="H537" s="49"/>
      <c r="I537" s="49"/>
      <c r="J537" s="49"/>
      <c r="K537" s="49"/>
      <c r="L537" s="49"/>
      <c r="M537" s="49"/>
      <c r="N537" s="49"/>
      <c r="O537" s="49"/>
      <c r="Q537" s="3"/>
      <c r="S537" s="3"/>
    </row>
    <row r="538" spans="1:19" outlineLevel="2" x14ac:dyDescent="0.25">
      <c r="A538" s="34" t="s">
        <v>910</v>
      </c>
      <c r="B538" s="99" t="s">
        <v>911</v>
      </c>
      <c r="C538" s="36" t="s">
        <v>17</v>
      </c>
      <c r="D538" s="37"/>
      <c r="E538" s="39"/>
      <c r="F538" s="39">
        <f t="shared" si="34"/>
        <v>0</v>
      </c>
      <c r="G538" s="49"/>
      <c r="H538" s="49"/>
      <c r="I538" s="49"/>
      <c r="J538" s="49"/>
      <c r="K538" s="49"/>
      <c r="L538" s="49"/>
      <c r="M538" s="49"/>
      <c r="N538" s="49"/>
      <c r="O538" s="49"/>
      <c r="Q538" s="3"/>
      <c r="S538" s="3"/>
    </row>
    <row r="539" spans="1:19" outlineLevel="2" x14ac:dyDescent="0.25">
      <c r="A539" s="34" t="s">
        <v>912</v>
      </c>
      <c r="B539" s="99" t="s">
        <v>913</v>
      </c>
      <c r="C539" s="36" t="s">
        <v>17</v>
      </c>
      <c r="D539" s="37"/>
      <c r="E539" s="39"/>
      <c r="F539" s="39">
        <f t="shared" si="34"/>
        <v>0</v>
      </c>
      <c r="G539" s="49"/>
      <c r="H539" s="49"/>
      <c r="I539" s="49"/>
      <c r="J539" s="49"/>
      <c r="K539" s="49"/>
      <c r="L539" s="49"/>
      <c r="M539" s="49"/>
      <c r="N539" s="49"/>
      <c r="O539" s="49"/>
      <c r="Q539" s="3"/>
      <c r="S539" s="3"/>
    </row>
    <row r="540" spans="1:19" outlineLevel="2" x14ac:dyDescent="0.25">
      <c r="A540" s="34" t="s">
        <v>914</v>
      </c>
      <c r="B540" s="99" t="s">
        <v>915</v>
      </c>
      <c r="C540" s="36" t="s">
        <v>17</v>
      </c>
      <c r="D540" s="37"/>
      <c r="E540" s="39"/>
      <c r="F540" s="39">
        <f t="shared" si="34"/>
        <v>0</v>
      </c>
      <c r="G540" s="49"/>
      <c r="H540" s="49"/>
      <c r="I540" s="49"/>
      <c r="J540" s="49"/>
      <c r="K540" s="49"/>
      <c r="L540" s="49"/>
      <c r="M540" s="49"/>
      <c r="N540" s="49"/>
      <c r="O540" s="49"/>
      <c r="Q540" s="3"/>
      <c r="S540" s="3"/>
    </row>
    <row r="541" spans="1:19" outlineLevel="2" x14ac:dyDescent="0.25">
      <c r="A541" s="34" t="s">
        <v>916</v>
      </c>
      <c r="B541" s="99" t="s">
        <v>917</v>
      </c>
      <c r="C541" s="36" t="s">
        <v>17</v>
      </c>
      <c r="D541" s="37"/>
      <c r="E541" s="39"/>
      <c r="F541" s="39">
        <f t="shared" si="34"/>
        <v>0</v>
      </c>
      <c r="G541" s="49"/>
      <c r="H541" s="49"/>
      <c r="I541" s="49"/>
      <c r="J541" s="49"/>
      <c r="K541" s="49"/>
      <c r="L541" s="49"/>
      <c r="M541" s="49"/>
      <c r="N541" s="49"/>
      <c r="O541" s="49"/>
      <c r="Q541" s="3"/>
      <c r="S541" s="3"/>
    </row>
    <row r="542" spans="1:19" outlineLevel="2" x14ac:dyDescent="0.25">
      <c r="A542" s="34" t="s">
        <v>918</v>
      </c>
      <c r="B542" s="99" t="s">
        <v>919</v>
      </c>
      <c r="C542" s="36" t="s">
        <v>17</v>
      </c>
      <c r="D542" s="37"/>
      <c r="E542" s="39"/>
      <c r="F542" s="39">
        <f t="shared" si="34"/>
        <v>0</v>
      </c>
      <c r="G542" s="49"/>
      <c r="H542" s="49"/>
      <c r="I542" s="49"/>
      <c r="J542" s="49"/>
      <c r="K542" s="49"/>
      <c r="L542" s="49"/>
      <c r="M542" s="49"/>
      <c r="N542" s="49"/>
      <c r="O542" s="49"/>
      <c r="Q542" s="3"/>
      <c r="S542" s="3"/>
    </row>
    <row r="543" spans="1:19" outlineLevel="2" x14ac:dyDescent="0.25">
      <c r="A543" s="34" t="s">
        <v>920</v>
      </c>
      <c r="B543" s="99" t="s">
        <v>921</v>
      </c>
      <c r="C543" s="36" t="s">
        <v>17</v>
      </c>
      <c r="D543" s="37"/>
      <c r="E543" s="39"/>
      <c r="F543" s="39">
        <f t="shared" si="34"/>
        <v>0</v>
      </c>
      <c r="G543" s="49"/>
      <c r="H543" s="49"/>
      <c r="I543" s="49"/>
      <c r="J543" s="49"/>
      <c r="K543" s="49"/>
      <c r="L543" s="49"/>
      <c r="M543" s="49"/>
      <c r="N543" s="49"/>
      <c r="O543" s="49"/>
      <c r="Q543" s="3"/>
      <c r="S543" s="3"/>
    </row>
    <row r="544" spans="1:19" outlineLevel="2" x14ac:dyDescent="0.25">
      <c r="A544" s="34" t="s">
        <v>922</v>
      </c>
      <c r="B544" s="99" t="s">
        <v>923</v>
      </c>
      <c r="C544" s="36" t="s">
        <v>17</v>
      </c>
      <c r="D544" s="37"/>
      <c r="E544" s="39"/>
      <c r="F544" s="39">
        <f>D544*E544</f>
        <v>0</v>
      </c>
      <c r="G544" s="49"/>
      <c r="H544" s="49"/>
      <c r="I544" s="49"/>
      <c r="J544" s="49"/>
      <c r="K544" s="49"/>
      <c r="L544" s="49"/>
      <c r="M544" s="49"/>
      <c r="N544" s="49"/>
      <c r="O544" s="49"/>
      <c r="Q544" s="3"/>
      <c r="S544" s="3"/>
    </row>
    <row r="545" spans="1:19" outlineLevel="2" x14ac:dyDescent="0.25">
      <c r="A545" s="34" t="s">
        <v>924</v>
      </c>
      <c r="B545" s="99" t="s">
        <v>925</v>
      </c>
      <c r="C545" s="36" t="s">
        <v>17</v>
      </c>
      <c r="D545" s="37"/>
      <c r="E545" s="39"/>
      <c r="F545" s="39">
        <f>D545*E545</f>
        <v>0</v>
      </c>
      <c r="G545" s="49"/>
      <c r="H545" s="49"/>
      <c r="I545" s="49"/>
      <c r="J545" s="49"/>
      <c r="K545" s="49"/>
      <c r="L545" s="49"/>
      <c r="M545" s="49"/>
      <c r="N545" s="49"/>
      <c r="O545" s="49"/>
      <c r="Q545" s="3"/>
      <c r="S545" s="3"/>
    </row>
    <row r="546" spans="1:19" outlineLevel="2" x14ac:dyDescent="0.25">
      <c r="A546" s="34" t="s">
        <v>926</v>
      </c>
      <c r="B546" s="99" t="s">
        <v>927</v>
      </c>
      <c r="C546" s="36" t="s">
        <v>17</v>
      </c>
      <c r="D546" s="37"/>
      <c r="E546" s="39"/>
      <c r="F546" s="39">
        <f>D546*E546</f>
        <v>0</v>
      </c>
      <c r="G546" s="49"/>
      <c r="H546" s="49"/>
      <c r="I546" s="49"/>
      <c r="J546" s="49"/>
      <c r="K546" s="49"/>
      <c r="L546" s="49"/>
      <c r="M546" s="49"/>
      <c r="N546" s="49"/>
      <c r="O546" s="49"/>
      <c r="Q546" s="3"/>
      <c r="S546" s="3"/>
    </row>
    <row r="547" spans="1:19" outlineLevel="2" x14ac:dyDescent="0.25">
      <c r="A547" s="34" t="s">
        <v>928</v>
      </c>
      <c r="B547" s="99" t="s">
        <v>929</v>
      </c>
      <c r="C547" s="36" t="s">
        <v>17</v>
      </c>
      <c r="D547" s="37"/>
      <c r="E547" s="39"/>
      <c r="F547" s="39">
        <f>D547*E547</f>
        <v>0</v>
      </c>
      <c r="G547" s="49"/>
      <c r="H547" s="49"/>
      <c r="I547" s="49"/>
      <c r="J547" s="49"/>
      <c r="K547" s="49"/>
      <c r="L547" s="49"/>
      <c r="M547" s="49"/>
      <c r="N547" s="49"/>
      <c r="O547" s="49"/>
      <c r="Q547" s="3"/>
      <c r="S547" s="3"/>
    </row>
    <row r="548" spans="1:19" outlineLevel="1" x14ac:dyDescent="0.25">
      <c r="A548" s="43">
        <v>18.899999999999999</v>
      </c>
      <c r="B548" s="55" t="s">
        <v>930</v>
      </c>
      <c r="C548" s="44"/>
      <c r="D548" s="32"/>
      <c r="E548" s="33"/>
      <c r="F548" s="33"/>
      <c r="G548" s="49"/>
      <c r="H548" s="49"/>
      <c r="I548" s="49"/>
      <c r="J548" s="49"/>
      <c r="K548" s="49"/>
      <c r="L548" s="49"/>
      <c r="M548" s="49"/>
      <c r="N548" s="49"/>
      <c r="O548" s="49"/>
      <c r="Q548" s="3"/>
      <c r="S548" s="3"/>
    </row>
    <row r="549" spans="1:19" outlineLevel="2" x14ac:dyDescent="0.25">
      <c r="A549" s="34" t="s">
        <v>931</v>
      </c>
      <c r="B549" s="99" t="s">
        <v>932</v>
      </c>
      <c r="C549" s="36" t="s">
        <v>14</v>
      </c>
      <c r="D549" s="37"/>
      <c r="E549" s="39"/>
      <c r="F549" s="39">
        <f t="shared" ref="F549:F555" si="35">D549*E549</f>
        <v>0</v>
      </c>
      <c r="G549" s="49"/>
      <c r="H549" s="49"/>
      <c r="I549" s="49"/>
      <c r="J549" s="49"/>
      <c r="K549" s="49"/>
      <c r="L549" s="49"/>
      <c r="M549" s="49"/>
      <c r="N549" s="49"/>
      <c r="O549" s="49"/>
      <c r="Q549" s="3"/>
      <c r="S549" s="3"/>
    </row>
    <row r="550" spans="1:19" outlineLevel="2" x14ac:dyDescent="0.25">
      <c r="A550" s="34" t="s">
        <v>933</v>
      </c>
      <c r="B550" s="99" t="s">
        <v>934</v>
      </c>
      <c r="C550" s="36" t="s">
        <v>14</v>
      </c>
      <c r="D550" s="37"/>
      <c r="E550" s="39"/>
      <c r="F550" s="39">
        <f t="shared" si="35"/>
        <v>0</v>
      </c>
      <c r="G550" s="49"/>
      <c r="H550" s="49"/>
      <c r="I550" s="49"/>
      <c r="J550" s="49"/>
      <c r="K550" s="49"/>
      <c r="L550" s="49"/>
      <c r="M550" s="49"/>
      <c r="N550" s="49"/>
      <c r="O550" s="49"/>
      <c r="Q550" s="3"/>
      <c r="S550" s="3"/>
    </row>
    <row r="551" spans="1:19" outlineLevel="2" x14ac:dyDescent="0.25">
      <c r="A551" s="34" t="s">
        <v>935</v>
      </c>
      <c r="B551" s="99" t="s">
        <v>936</v>
      </c>
      <c r="C551" s="36" t="s">
        <v>14</v>
      </c>
      <c r="D551" s="37"/>
      <c r="E551" s="39"/>
      <c r="F551" s="39">
        <f t="shared" si="35"/>
        <v>0</v>
      </c>
      <c r="G551" s="49"/>
      <c r="H551" s="49"/>
      <c r="I551" s="49"/>
      <c r="J551" s="49"/>
      <c r="K551" s="49"/>
      <c r="L551" s="49"/>
      <c r="M551" s="49"/>
      <c r="N551" s="49"/>
      <c r="O551" s="49"/>
      <c r="Q551" s="3"/>
      <c r="S551" s="3"/>
    </row>
    <row r="552" spans="1:19" outlineLevel="2" x14ac:dyDescent="0.25">
      <c r="A552" s="34" t="s">
        <v>937</v>
      </c>
      <c r="B552" s="99" t="s">
        <v>938</v>
      </c>
      <c r="C552" s="36" t="s">
        <v>14</v>
      </c>
      <c r="D552" s="37"/>
      <c r="E552" s="39"/>
      <c r="F552" s="39">
        <f t="shared" si="35"/>
        <v>0</v>
      </c>
      <c r="G552" s="49"/>
      <c r="H552" s="49"/>
      <c r="I552" s="49"/>
      <c r="J552" s="49"/>
      <c r="K552" s="49"/>
      <c r="L552" s="49"/>
      <c r="M552" s="49"/>
      <c r="N552" s="49"/>
      <c r="O552" s="49"/>
      <c r="Q552" s="3"/>
      <c r="S552" s="3"/>
    </row>
    <row r="553" spans="1:19" outlineLevel="2" x14ac:dyDescent="0.25">
      <c r="A553" s="34" t="s">
        <v>939</v>
      </c>
      <c r="B553" s="99" t="s">
        <v>940</v>
      </c>
      <c r="C553" s="36" t="s">
        <v>14</v>
      </c>
      <c r="D553" s="37"/>
      <c r="E553" s="39"/>
      <c r="F553" s="39">
        <f t="shared" si="35"/>
        <v>0</v>
      </c>
      <c r="G553" s="49"/>
      <c r="H553" s="49"/>
      <c r="I553" s="49"/>
      <c r="J553" s="49"/>
      <c r="K553" s="49"/>
      <c r="L553" s="49"/>
      <c r="M553" s="49"/>
      <c r="N553" s="49"/>
      <c r="O553" s="49"/>
      <c r="Q553" s="3"/>
      <c r="S553" s="3"/>
    </row>
    <row r="554" spans="1:19" outlineLevel="2" x14ac:dyDescent="0.25">
      <c r="A554" s="34" t="s">
        <v>941</v>
      </c>
      <c r="B554" s="99" t="s">
        <v>942</v>
      </c>
      <c r="C554" s="36" t="s">
        <v>14</v>
      </c>
      <c r="D554" s="37"/>
      <c r="E554" s="39"/>
      <c r="F554" s="39">
        <f t="shared" si="35"/>
        <v>0</v>
      </c>
      <c r="G554" s="49"/>
      <c r="H554" s="49"/>
      <c r="I554" s="49"/>
      <c r="J554" s="49"/>
      <c r="K554" s="49"/>
      <c r="L554" s="49"/>
      <c r="M554" s="49"/>
      <c r="N554" s="49"/>
      <c r="O554" s="49"/>
      <c r="Q554" s="3"/>
      <c r="S554" s="3"/>
    </row>
    <row r="555" spans="1:19" outlineLevel="2" x14ac:dyDescent="0.25">
      <c r="A555" s="34" t="s">
        <v>943</v>
      </c>
      <c r="B555" s="99" t="s">
        <v>944</v>
      </c>
      <c r="C555" s="36" t="s">
        <v>14</v>
      </c>
      <c r="D555" s="37"/>
      <c r="E555" s="39"/>
      <c r="F555" s="39">
        <f t="shared" si="35"/>
        <v>0</v>
      </c>
      <c r="G555" s="49"/>
      <c r="H555" s="49"/>
      <c r="I555" s="49"/>
      <c r="J555" s="49"/>
      <c r="K555" s="49"/>
      <c r="L555" s="49"/>
      <c r="M555" s="49"/>
      <c r="N555" s="49"/>
      <c r="O555" s="49"/>
      <c r="Q555" s="3"/>
      <c r="S555" s="3"/>
    </row>
    <row r="556" spans="1:19" outlineLevel="1" x14ac:dyDescent="0.25">
      <c r="A556" s="57"/>
      <c r="B556" s="103"/>
      <c r="C556" s="5"/>
      <c r="D556" s="46"/>
      <c r="E556" s="104" t="str">
        <f>"TOTAL CAPÍTULO "&amp;$A$481</f>
        <v>TOTAL CAPÍTULO 18</v>
      </c>
      <c r="F556" s="48">
        <f>SUM(F483:F555)</f>
        <v>0</v>
      </c>
      <c r="G556" s="49"/>
      <c r="H556" s="49"/>
      <c r="I556" s="49"/>
      <c r="J556" s="49"/>
      <c r="K556" s="49"/>
      <c r="L556" s="49"/>
      <c r="M556" s="49"/>
      <c r="N556" s="49"/>
      <c r="O556" s="49"/>
      <c r="Q556" s="3"/>
      <c r="S556" s="3"/>
    </row>
    <row r="557" spans="1:19" outlineLevel="1" x14ac:dyDescent="0.25">
      <c r="A557" s="59"/>
      <c r="B557" s="51"/>
      <c r="C557" s="60"/>
      <c r="D557" s="53"/>
      <c r="E557" s="64"/>
      <c r="F557" s="54"/>
      <c r="G557" s="49"/>
      <c r="H557" s="49"/>
      <c r="I557" s="49"/>
      <c r="J557" s="49"/>
      <c r="K557" s="49"/>
      <c r="L557" s="49"/>
      <c r="M557" s="49"/>
      <c r="N557" s="49"/>
      <c r="O557" s="49"/>
      <c r="Q557" s="3"/>
      <c r="S557" s="3"/>
    </row>
    <row r="558" spans="1:19" x14ac:dyDescent="0.25">
      <c r="A558" s="22">
        <f>A481+1</f>
        <v>19</v>
      </c>
      <c r="B558" s="81" t="s">
        <v>945</v>
      </c>
      <c r="C558" s="82"/>
      <c r="D558" s="83"/>
      <c r="E558" s="24"/>
      <c r="F558" s="26"/>
      <c r="G558" s="49"/>
      <c r="H558" s="49"/>
      <c r="I558" s="49"/>
      <c r="J558" s="49"/>
      <c r="K558" s="49"/>
      <c r="L558" s="49"/>
      <c r="M558" s="49"/>
      <c r="N558" s="49"/>
      <c r="O558" s="49"/>
      <c r="Q558" s="3"/>
      <c r="S558" s="3"/>
    </row>
    <row r="559" spans="1:19" outlineLevel="1" x14ac:dyDescent="0.25">
      <c r="A559" s="43">
        <v>19.100000000000001</v>
      </c>
      <c r="B559" s="30" t="s">
        <v>806</v>
      </c>
      <c r="C559" s="44"/>
      <c r="D559" s="32"/>
      <c r="E559" s="33"/>
      <c r="F559" s="33"/>
      <c r="G559" s="49"/>
      <c r="H559" s="49"/>
      <c r="I559" s="49"/>
      <c r="J559" s="49"/>
      <c r="K559" s="49"/>
      <c r="L559" s="49"/>
      <c r="M559" s="49"/>
      <c r="N559" s="49"/>
      <c r="O559" s="49"/>
      <c r="Q559" s="3"/>
      <c r="S559" s="3"/>
    </row>
    <row r="560" spans="1:19" outlineLevel="2" x14ac:dyDescent="0.25">
      <c r="A560" s="34" t="s">
        <v>946</v>
      </c>
      <c r="B560" s="99" t="s">
        <v>808</v>
      </c>
      <c r="C560" s="36" t="s">
        <v>14</v>
      </c>
      <c r="D560" s="37"/>
      <c r="E560" s="39"/>
      <c r="F560" s="39">
        <f t="shared" ref="F560:F563" si="36">D560*E560</f>
        <v>0</v>
      </c>
      <c r="G560" s="49"/>
      <c r="H560" s="49"/>
      <c r="I560" s="49"/>
      <c r="J560" s="49"/>
      <c r="K560" s="49"/>
      <c r="L560" s="49"/>
      <c r="M560" s="49"/>
      <c r="N560" s="49"/>
      <c r="O560" s="49"/>
      <c r="Q560" s="3"/>
      <c r="S560" s="3"/>
    </row>
    <row r="561" spans="1:19" outlineLevel="2" x14ac:dyDescent="0.25">
      <c r="A561" s="34" t="s">
        <v>947</v>
      </c>
      <c r="B561" s="99" t="s">
        <v>810</v>
      </c>
      <c r="C561" s="36" t="s">
        <v>14</v>
      </c>
      <c r="D561" s="37"/>
      <c r="E561" s="39"/>
      <c r="F561" s="39">
        <f t="shared" si="36"/>
        <v>0</v>
      </c>
      <c r="G561" s="49"/>
      <c r="H561" s="49"/>
      <c r="I561" s="49"/>
      <c r="J561" s="49"/>
      <c r="K561" s="49"/>
      <c r="L561" s="49"/>
      <c r="M561" s="49"/>
      <c r="N561" s="49"/>
      <c r="O561" s="49"/>
      <c r="Q561" s="3"/>
      <c r="S561" s="3"/>
    </row>
    <row r="562" spans="1:19" outlineLevel="2" x14ac:dyDescent="0.25">
      <c r="A562" s="34" t="s">
        <v>948</v>
      </c>
      <c r="B562" s="99" t="s">
        <v>812</v>
      </c>
      <c r="C562" s="36" t="s">
        <v>14</v>
      </c>
      <c r="D562" s="37"/>
      <c r="E562" s="39"/>
      <c r="F562" s="39">
        <f t="shared" si="36"/>
        <v>0</v>
      </c>
      <c r="G562" s="49"/>
      <c r="H562" s="49"/>
      <c r="I562" s="49"/>
      <c r="J562" s="49"/>
      <c r="K562" s="49"/>
      <c r="L562" s="49"/>
      <c r="M562" s="49"/>
      <c r="N562" s="49"/>
      <c r="O562" s="49"/>
      <c r="Q562" s="3"/>
      <c r="S562" s="3"/>
    </row>
    <row r="563" spans="1:19" outlineLevel="2" x14ac:dyDescent="0.25">
      <c r="A563" s="34" t="s">
        <v>949</v>
      </c>
      <c r="B563" s="99" t="s">
        <v>818</v>
      </c>
      <c r="C563" s="36" t="s">
        <v>14</v>
      </c>
      <c r="D563" s="37"/>
      <c r="E563" s="39"/>
      <c r="F563" s="39">
        <f t="shared" si="36"/>
        <v>0</v>
      </c>
      <c r="G563" s="49"/>
      <c r="H563" s="49"/>
      <c r="I563" s="49"/>
      <c r="J563" s="49"/>
      <c r="K563" s="49"/>
      <c r="L563" s="49"/>
      <c r="M563" s="49"/>
      <c r="N563" s="49"/>
      <c r="O563" s="49"/>
      <c r="Q563" s="3"/>
      <c r="S563" s="3"/>
    </row>
    <row r="564" spans="1:19" outlineLevel="1" x14ac:dyDescent="0.25">
      <c r="A564" s="43">
        <v>19.2</v>
      </c>
      <c r="B564" s="55" t="s">
        <v>821</v>
      </c>
      <c r="C564" s="44"/>
      <c r="D564" s="32"/>
      <c r="E564" s="33"/>
      <c r="F564" s="33"/>
      <c r="G564" s="49"/>
      <c r="H564" s="49"/>
      <c r="I564" s="49"/>
      <c r="J564" s="49"/>
      <c r="K564" s="49"/>
      <c r="L564" s="49"/>
      <c r="M564" s="49"/>
      <c r="N564" s="49"/>
      <c r="O564" s="49"/>
      <c r="Q564" s="3"/>
      <c r="S564" s="3"/>
    </row>
    <row r="565" spans="1:19" outlineLevel="2" x14ac:dyDescent="0.25">
      <c r="A565" s="34" t="s">
        <v>950</v>
      </c>
      <c r="B565" s="99" t="s">
        <v>951</v>
      </c>
      <c r="C565" s="36" t="s">
        <v>17</v>
      </c>
      <c r="D565" s="37"/>
      <c r="E565" s="39"/>
      <c r="F565" s="39">
        <f t="shared" ref="F565:F566" si="37">D565*E565</f>
        <v>0</v>
      </c>
      <c r="G565" s="49"/>
      <c r="H565" s="49"/>
      <c r="I565" s="49"/>
      <c r="J565" s="49"/>
      <c r="K565" s="49"/>
      <c r="L565" s="49"/>
      <c r="M565" s="49"/>
      <c r="N565" s="49"/>
      <c r="O565" s="49"/>
      <c r="Q565" s="3"/>
      <c r="S565" s="3"/>
    </row>
    <row r="566" spans="1:19" outlineLevel="2" x14ac:dyDescent="0.25">
      <c r="A566" s="34" t="s">
        <v>952</v>
      </c>
      <c r="B566" s="99" t="s">
        <v>953</v>
      </c>
      <c r="C566" s="36" t="s">
        <v>17</v>
      </c>
      <c r="D566" s="37"/>
      <c r="E566" s="39"/>
      <c r="F566" s="39">
        <f t="shared" si="37"/>
        <v>0</v>
      </c>
      <c r="G566" s="49"/>
      <c r="H566" s="49"/>
      <c r="I566" s="49"/>
      <c r="J566" s="49"/>
      <c r="K566" s="49"/>
      <c r="L566" s="49"/>
      <c r="M566" s="49"/>
      <c r="N566" s="49"/>
      <c r="O566" s="49"/>
      <c r="Q566" s="3"/>
      <c r="S566" s="3"/>
    </row>
    <row r="567" spans="1:19" outlineLevel="1" x14ac:dyDescent="0.25">
      <c r="A567" s="43">
        <v>19.3</v>
      </c>
      <c r="B567" s="55" t="s">
        <v>848</v>
      </c>
      <c r="C567" s="44"/>
      <c r="D567" s="32"/>
      <c r="E567" s="33"/>
      <c r="F567" s="33"/>
      <c r="G567" s="49"/>
      <c r="H567" s="49"/>
      <c r="I567" s="49"/>
      <c r="J567" s="49"/>
      <c r="K567" s="49"/>
      <c r="L567" s="49"/>
      <c r="M567" s="49"/>
      <c r="N567" s="49"/>
      <c r="O567" s="49"/>
      <c r="Q567" s="3"/>
      <c r="S567" s="3"/>
    </row>
    <row r="568" spans="1:19" outlineLevel="2" x14ac:dyDescent="0.25">
      <c r="A568" s="34" t="s">
        <v>954</v>
      </c>
      <c r="B568" s="99" t="s">
        <v>955</v>
      </c>
      <c r="C568" s="36" t="s">
        <v>17</v>
      </c>
      <c r="D568" s="37"/>
      <c r="E568" s="39"/>
      <c r="F568" s="39">
        <f t="shared" ref="F568:F571" si="38">D568*E568</f>
        <v>0</v>
      </c>
      <c r="G568" s="49"/>
      <c r="H568" s="49"/>
      <c r="I568" s="49"/>
      <c r="J568" s="49"/>
      <c r="K568" s="49"/>
      <c r="L568" s="49"/>
      <c r="M568" s="49"/>
      <c r="N568" s="49"/>
      <c r="O568" s="49"/>
      <c r="Q568" s="3"/>
      <c r="S568" s="3"/>
    </row>
    <row r="569" spans="1:19" outlineLevel="2" x14ac:dyDescent="0.25">
      <c r="A569" s="34" t="s">
        <v>956</v>
      </c>
      <c r="B569" s="99" t="s">
        <v>957</v>
      </c>
      <c r="C569" s="36" t="s">
        <v>17</v>
      </c>
      <c r="D569" s="37"/>
      <c r="E569" s="39"/>
      <c r="F569" s="39">
        <f t="shared" si="38"/>
        <v>0</v>
      </c>
      <c r="G569" s="49"/>
      <c r="H569" s="49"/>
      <c r="I569" s="49"/>
      <c r="J569" s="49"/>
      <c r="K569" s="49"/>
      <c r="L569" s="49"/>
      <c r="M569" s="49"/>
      <c r="N569" s="49"/>
      <c r="O569" s="49"/>
      <c r="Q569" s="3"/>
      <c r="S569" s="3"/>
    </row>
    <row r="570" spans="1:19" outlineLevel="2" x14ac:dyDescent="0.25">
      <c r="A570" s="34" t="s">
        <v>958</v>
      </c>
      <c r="B570" s="99" t="s">
        <v>850</v>
      </c>
      <c r="C570" s="36" t="s">
        <v>17</v>
      </c>
      <c r="D570" s="37"/>
      <c r="E570" s="39"/>
      <c r="F570" s="39">
        <f t="shared" si="38"/>
        <v>0</v>
      </c>
      <c r="G570" s="49"/>
      <c r="H570" s="49"/>
      <c r="I570" s="49"/>
      <c r="J570" s="49"/>
      <c r="K570" s="49"/>
      <c r="L570" s="49"/>
      <c r="M570" s="49"/>
      <c r="N570" s="49"/>
      <c r="O570" s="49"/>
      <c r="Q570" s="3"/>
      <c r="S570" s="3"/>
    </row>
    <row r="571" spans="1:19" outlineLevel="2" x14ac:dyDescent="0.25">
      <c r="A571" s="34" t="s">
        <v>959</v>
      </c>
      <c r="B571" s="99" t="s">
        <v>960</v>
      </c>
      <c r="C571" s="36" t="s">
        <v>17</v>
      </c>
      <c r="D571" s="37"/>
      <c r="E571" s="39"/>
      <c r="F571" s="39">
        <f t="shared" si="38"/>
        <v>0</v>
      </c>
      <c r="G571" s="49"/>
      <c r="H571" s="49"/>
      <c r="I571" s="49"/>
      <c r="J571" s="49"/>
      <c r="K571" s="49"/>
      <c r="L571" s="49"/>
      <c r="M571" s="49"/>
      <c r="N571" s="49"/>
      <c r="O571" s="49"/>
      <c r="Q571" s="3"/>
      <c r="S571" s="3"/>
    </row>
    <row r="572" spans="1:19" outlineLevel="1" x14ac:dyDescent="0.25">
      <c r="A572" s="43">
        <v>19.399999999999999</v>
      </c>
      <c r="B572" s="55" t="s">
        <v>866</v>
      </c>
      <c r="C572" s="44"/>
      <c r="D572" s="32"/>
      <c r="E572" s="33"/>
      <c r="F572" s="33"/>
      <c r="G572" s="49"/>
      <c r="H572" s="49"/>
      <c r="I572" s="49"/>
      <c r="J572" s="49"/>
      <c r="K572" s="49"/>
      <c r="L572" s="49"/>
      <c r="M572" s="49"/>
      <c r="N572" s="49"/>
      <c r="O572" s="49"/>
      <c r="Q572" s="3"/>
      <c r="S572" s="3"/>
    </row>
    <row r="573" spans="1:19" outlineLevel="2" x14ac:dyDescent="0.25">
      <c r="A573" s="34" t="s">
        <v>961</v>
      </c>
      <c r="B573" s="99" t="s">
        <v>962</v>
      </c>
      <c r="C573" s="36" t="s">
        <v>17</v>
      </c>
      <c r="D573" s="37"/>
      <c r="E573" s="39"/>
      <c r="F573" s="39">
        <f t="shared" ref="F573:F579" si="39">D573*E573</f>
        <v>0</v>
      </c>
      <c r="G573" s="49"/>
      <c r="H573" s="49"/>
      <c r="I573" s="49"/>
      <c r="J573" s="49"/>
      <c r="K573" s="49"/>
      <c r="L573" s="49"/>
      <c r="M573" s="49"/>
      <c r="N573" s="49"/>
      <c r="O573" s="49"/>
      <c r="Q573" s="3"/>
      <c r="S573" s="3"/>
    </row>
    <row r="574" spans="1:19" outlineLevel="2" x14ac:dyDescent="0.25">
      <c r="A574" s="34" t="s">
        <v>963</v>
      </c>
      <c r="B574" s="99" t="s">
        <v>868</v>
      </c>
      <c r="C574" s="36" t="s">
        <v>17</v>
      </c>
      <c r="D574" s="37"/>
      <c r="E574" s="39"/>
      <c r="F574" s="39">
        <f t="shared" si="39"/>
        <v>0</v>
      </c>
      <c r="G574" s="49"/>
      <c r="H574" s="49"/>
      <c r="I574" s="49"/>
      <c r="J574" s="49"/>
      <c r="K574" s="49"/>
      <c r="L574" s="49"/>
      <c r="M574" s="49"/>
      <c r="N574" s="49"/>
      <c r="O574" s="49"/>
      <c r="Q574" s="3"/>
      <c r="S574" s="3"/>
    </row>
    <row r="575" spans="1:19" outlineLevel="2" x14ac:dyDescent="0.25">
      <c r="A575" s="34" t="s">
        <v>964</v>
      </c>
      <c r="B575" s="99" t="s">
        <v>870</v>
      </c>
      <c r="C575" s="36" t="s">
        <v>17</v>
      </c>
      <c r="D575" s="37"/>
      <c r="E575" s="39"/>
      <c r="F575" s="39">
        <f t="shared" si="39"/>
        <v>0</v>
      </c>
      <c r="G575" s="49"/>
      <c r="H575" s="49"/>
      <c r="I575" s="49"/>
      <c r="J575" s="49"/>
      <c r="K575" s="49"/>
      <c r="L575" s="49"/>
      <c r="M575" s="49"/>
      <c r="N575" s="49"/>
      <c r="O575" s="49"/>
      <c r="Q575" s="3"/>
      <c r="S575" s="3"/>
    </row>
    <row r="576" spans="1:19" outlineLevel="2" x14ac:dyDescent="0.25">
      <c r="A576" s="34" t="s">
        <v>965</v>
      </c>
      <c r="B576" s="99" t="s">
        <v>966</v>
      </c>
      <c r="C576" s="36" t="s">
        <v>17</v>
      </c>
      <c r="D576" s="37"/>
      <c r="E576" s="39"/>
      <c r="F576" s="39">
        <f t="shared" si="39"/>
        <v>0</v>
      </c>
      <c r="G576" s="49"/>
      <c r="H576" s="49"/>
      <c r="I576" s="49"/>
      <c r="J576" s="49"/>
      <c r="K576" s="49"/>
      <c r="L576" s="49"/>
      <c r="M576" s="49"/>
      <c r="N576" s="49"/>
      <c r="O576" s="49"/>
      <c r="Q576" s="3"/>
      <c r="S576" s="3"/>
    </row>
    <row r="577" spans="1:19" outlineLevel="2" x14ac:dyDescent="0.25">
      <c r="A577" s="34" t="s">
        <v>967</v>
      </c>
      <c r="B577" s="99" t="s">
        <v>968</v>
      </c>
      <c r="C577" s="36" t="s">
        <v>17</v>
      </c>
      <c r="D577" s="37"/>
      <c r="E577" s="39"/>
      <c r="F577" s="39">
        <f t="shared" si="39"/>
        <v>0</v>
      </c>
      <c r="G577" s="49"/>
      <c r="H577" s="49"/>
      <c r="I577" s="49"/>
      <c r="J577" s="49"/>
      <c r="K577" s="49"/>
      <c r="L577" s="49"/>
      <c r="M577" s="49"/>
      <c r="N577" s="49"/>
      <c r="O577" s="49"/>
      <c r="Q577" s="3"/>
      <c r="S577" s="3"/>
    </row>
    <row r="578" spans="1:19" outlineLevel="2" x14ac:dyDescent="0.25">
      <c r="A578" s="34" t="s">
        <v>969</v>
      </c>
      <c r="B578" s="99" t="s">
        <v>970</v>
      </c>
      <c r="C578" s="36" t="s">
        <v>17</v>
      </c>
      <c r="D578" s="37"/>
      <c r="E578" s="39"/>
      <c r="F578" s="39">
        <f t="shared" si="39"/>
        <v>0</v>
      </c>
      <c r="G578" s="49"/>
      <c r="H578" s="49"/>
      <c r="I578" s="49"/>
      <c r="J578" s="49"/>
      <c r="K578" s="49"/>
      <c r="L578" s="49"/>
      <c r="M578" s="49"/>
      <c r="N578" s="49"/>
      <c r="O578" s="49"/>
      <c r="Q578" s="3"/>
      <c r="S578" s="3"/>
    </row>
    <row r="579" spans="1:19" outlineLevel="2" x14ac:dyDescent="0.25">
      <c r="A579" s="34" t="s">
        <v>971</v>
      </c>
      <c r="B579" s="99" t="s">
        <v>972</v>
      </c>
      <c r="C579" s="36" t="s">
        <v>17</v>
      </c>
      <c r="D579" s="37"/>
      <c r="E579" s="39"/>
      <c r="F579" s="39">
        <f t="shared" si="39"/>
        <v>0</v>
      </c>
      <c r="G579" s="49"/>
      <c r="H579" s="49"/>
      <c r="I579" s="49"/>
      <c r="J579" s="49"/>
      <c r="K579" s="49"/>
      <c r="L579" s="49"/>
      <c r="M579" s="49"/>
      <c r="N579" s="49"/>
      <c r="O579" s="49"/>
      <c r="Q579" s="3"/>
      <c r="S579" s="3"/>
    </row>
    <row r="580" spans="1:19" outlineLevel="1" x14ac:dyDescent="0.25">
      <c r="A580" s="43">
        <v>19.5</v>
      </c>
      <c r="B580" s="55" t="s">
        <v>973</v>
      </c>
      <c r="C580" s="44"/>
      <c r="D580" s="32"/>
      <c r="E580" s="33"/>
      <c r="F580" s="33"/>
      <c r="G580" s="49"/>
      <c r="H580" s="49"/>
      <c r="I580" s="49"/>
      <c r="J580" s="49"/>
      <c r="K580" s="49"/>
      <c r="L580" s="49"/>
      <c r="M580" s="49"/>
      <c r="N580" s="49"/>
      <c r="O580" s="49"/>
      <c r="Q580" s="3"/>
      <c r="S580" s="3"/>
    </row>
    <row r="581" spans="1:19" outlineLevel="2" x14ac:dyDescent="0.25">
      <c r="A581" s="34" t="s">
        <v>974</v>
      </c>
      <c r="B581" s="99" t="s">
        <v>975</v>
      </c>
      <c r="C581" s="36" t="s">
        <v>17</v>
      </c>
      <c r="D581" s="37"/>
      <c r="E581" s="39"/>
      <c r="F581" s="39">
        <f t="shared" ref="F581:F586" si="40">D581*E581</f>
        <v>0</v>
      </c>
      <c r="G581" s="49"/>
      <c r="H581" s="49"/>
      <c r="I581" s="49"/>
      <c r="J581" s="49"/>
      <c r="K581" s="49"/>
      <c r="L581" s="49"/>
      <c r="M581" s="49"/>
      <c r="N581" s="49"/>
      <c r="O581" s="49"/>
      <c r="Q581" s="3"/>
      <c r="S581" s="3"/>
    </row>
    <row r="582" spans="1:19" outlineLevel="2" x14ac:dyDescent="0.25">
      <c r="A582" s="34" t="s">
        <v>976</v>
      </c>
      <c r="B582" s="99" t="s">
        <v>977</v>
      </c>
      <c r="C582" s="36" t="s">
        <v>17</v>
      </c>
      <c r="D582" s="37"/>
      <c r="E582" s="39"/>
      <c r="F582" s="39">
        <f t="shared" si="40"/>
        <v>0</v>
      </c>
      <c r="G582" s="49"/>
      <c r="H582" s="49"/>
      <c r="I582" s="49"/>
      <c r="J582" s="49"/>
      <c r="K582" s="49"/>
      <c r="L582" s="49"/>
      <c r="M582" s="49"/>
      <c r="N582" s="49"/>
      <c r="O582" s="49"/>
      <c r="Q582" s="3"/>
      <c r="S582" s="3"/>
    </row>
    <row r="583" spans="1:19" outlineLevel="2" x14ac:dyDescent="0.25">
      <c r="A583" s="34" t="s">
        <v>978</v>
      </c>
      <c r="B583" s="99" t="s">
        <v>979</v>
      </c>
      <c r="C583" s="36" t="s">
        <v>17</v>
      </c>
      <c r="D583" s="37"/>
      <c r="E583" s="39"/>
      <c r="F583" s="39">
        <f t="shared" si="40"/>
        <v>0</v>
      </c>
      <c r="G583" s="49"/>
      <c r="H583" s="49"/>
      <c r="I583" s="49"/>
      <c r="J583" s="49"/>
      <c r="K583" s="49"/>
      <c r="L583" s="49"/>
      <c r="M583" s="49"/>
      <c r="N583" s="49"/>
      <c r="O583" s="49"/>
      <c r="Q583" s="3"/>
      <c r="S583" s="3"/>
    </row>
    <row r="584" spans="1:19" outlineLevel="2" x14ac:dyDescent="0.25">
      <c r="A584" s="34" t="s">
        <v>980</v>
      </c>
      <c r="B584" s="99" t="s">
        <v>981</v>
      </c>
      <c r="C584" s="36" t="s">
        <v>17</v>
      </c>
      <c r="D584" s="37"/>
      <c r="E584" s="39"/>
      <c r="F584" s="39">
        <f t="shared" si="40"/>
        <v>0</v>
      </c>
      <c r="G584" s="49"/>
      <c r="H584" s="49"/>
      <c r="I584" s="49"/>
      <c r="J584" s="49"/>
      <c r="K584" s="49"/>
      <c r="L584" s="49"/>
      <c r="M584" s="49"/>
      <c r="N584" s="49"/>
      <c r="O584" s="49"/>
      <c r="Q584" s="3"/>
      <c r="S584" s="3"/>
    </row>
    <row r="585" spans="1:19" outlineLevel="2" x14ac:dyDescent="0.25">
      <c r="A585" s="34" t="s">
        <v>982</v>
      </c>
      <c r="B585" s="99" t="s">
        <v>983</v>
      </c>
      <c r="C585" s="36" t="s">
        <v>17</v>
      </c>
      <c r="D585" s="37"/>
      <c r="E585" s="39"/>
      <c r="F585" s="39">
        <f t="shared" si="40"/>
        <v>0</v>
      </c>
      <c r="G585" s="49"/>
      <c r="H585" s="49"/>
      <c r="I585" s="49"/>
      <c r="J585" s="49"/>
      <c r="K585" s="49"/>
      <c r="L585" s="49"/>
      <c r="M585" s="49"/>
      <c r="N585" s="49"/>
      <c r="O585" s="49"/>
      <c r="Q585" s="3"/>
      <c r="S585" s="3"/>
    </row>
    <row r="586" spans="1:19" outlineLevel="2" x14ac:dyDescent="0.25">
      <c r="A586" s="34" t="s">
        <v>984</v>
      </c>
      <c r="B586" s="100" t="s">
        <v>985</v>
      </c>
      <c r="C586" s="36" t="s">
        <v>17</v>
      </c>
      <c r="D586" s="37"/>
      <c r="E586" s="39"/>
      <c r="F586" s="39">
        <f t="shared" si="40"/>
        <v>0</v>
      </c>
      <c r="G586" s="49"/>
      <c r="H586" s="49"/>
      <c r="I586" s="49"/>
      <c r="J586" s="49"/>
      <c r="K586" s="49"/>
      <c r="L586" s="49"/>
      <c r="M586" s="49"/>
      <c r="N586" s="49"/>
      <c r="O586" s="49"/>
      <c r="Q586" s="3"/>
      <c r="S586" s="3"/>
    </row>
    <row r="587" spans="1:19" outlineLevel="1" x14ac:dyDescent="0.25">
      <c r="A587" s="43">
        <v>19.600000000000001</v>
      </c>
      <c r="B587" s="55" t="s">
        <v>986</v>
      </c>
      <c r="C587" s="44"/>
      <c r="D587" s="32"/>
      <c r="E587" s="33"/>
      <c r="F587" s="33"/>
      <c r="G587" s="49"/>
      <c r="H587" s="49"/>
      <c r="I587" s="49"/>
      <c r="J587" s="49"/>
      <c r="K587" s="49"/>
      <c r="L587" s="49"/>
      <c r="M587" s="49"/>
      <c r="N587" s="49"/>
      <c r="O587" s="49"/>
      <c r="Q587" s="3"/>
      <c r="S587" s="3"/>
    </row>
    <row r="588" spans="1:19" outlineLevel="2" x14ac:dyDescent="0.25">
      <c r="A588" s="34" t="s">
        <v>987</v>
      </c>
      <c r="B588" s="99" t="s">
        <v>988</v>
      </c>
      <c r="C588" s="36" t="s">
        <v>17</v>
      </c>
      <c r="D588" s="37"/>
      <c r="E588" s="39"/>
      <c r="F588" s="39">
        <f t="shared" ref="F588:F590" si="41">D588*E588</f>
        <v>0</v>
      </c>
      <c r="G588" s="49"/>
      <c r="H588" s="49"/>
      <c r="I588" s="49"/>
      <c r="J588" s="49"/>
      <c r="K588" s="49"/>
      <c r="L588" s="49"/>
      <c r="M588" s="49"/>
      <c r="N588" s="49"/>
      <c r="O588" s="49"/>
      <c r="Q588" s="3"/>
      <c r="S588" s="3"/>
    </row>
    <row r="589" spans="1:19" outlineLevel="2" x14ac:dyDescent="0.25">
      <c r="A589" s="34" t="s">
        <v>989</v>
      </c>
      <c r="B589" s="99" t="s">
        <v>990</v>
      </c>
      <c r="C589" s="36" t="s">
        <v>17</v>
      </c>
      <c r="D589" s="37"/>
      <c r="E589" s="39"/>
      <c r="F589" s="39">
        <f t="shared" si="41"/>
        <v>0</v>
      </c>
      <c r="G589" s="49"/>
      <c r="H589" s="49"/>
      <c r="I589" s="49"/>
      <c r="J589" s="49"/>
      <c r="K589" s="49"/>
      <c r="L589" s="49"/>
      <c r="M589" s="49"/>
      <c r="N589" s="49"/>
      <c r="O589" s="49"/>
      <c r="Q589" s="3"/>
      <c r="S589" s="3"/>
    </row>
    <row r="590" spans="1:19" outlineLevel="2" x14ac:dyDescent="0.25">
      <c r="A590" s="34" t="s">
        <v>991</v>
      </c>
      <c r="B590" s="99" t="s">
        <v>992</v>
      </c>
      <c r="C590" s="36" t="s">
        <v>17</v>
      </c>
      <c r="D590" s="37"/>
      <c r="E590" s="39"/>
      <c r="F590" s="39">
        <f t="shared" si="41"/>
        <v>0</v>
      </c>
      <c r="G590" s="49"/>
      <c r="H590" s="49"/>
      <c r="I590" s="49"/>
      <c r="J590" s="49"/>
      <c r="K590" s="49"/>
      <c r="L590" s="49"/>
      <c r="M590" s="49"/>
      <c r="N590" s="49"/>
      <c r="O590" s="49"/>
      <c r="Q590" s="3"/>
      <c r="S590" s="3"/>
    </row>
    <row r="591" spans="1:19" outlineLevel="1" x14ac:dyDescent="0.25">
      <c r="A591" s="43">
        <v>19.7</v>
      </c>
      <c r="B591" s="55" t="s">
        <v>220</v>
      </c>
      <c r="C591" s="44"/>
      <c r="D591" s="32"/>
      <c r="E591" s="33"/>
      <c r="F591" s="33"/>
      <c r="G591" s="49"/>
      <c r="H591" s="49"/>
      <c r="I591" s="49"/>
      <c r="J591" s="49"/>
      <c r="K591" s="49"/>
      <c r="L591" s="49"/>
      <c r="M591" s="49"/>
      <c r="N591" s="49"/>
      <c r="O591" s="49"/>
      <c r="Q591" s="3"/>
      <c r="S591" s="3"/>
    </row>
    <row r="592" spans="1:19" outlineLevel="2" x14ac:dyDescent="0.25">
      <c r="A592" s="34" t="s">
        <v>993</v>
      </c>
      <c r="B592" s="99" t="s">
        <v>994</v>
      </c>
      <c r="C592" s="36" t="s">
        <v>17</v>
      </c>
      <c r="D592" s="37"/>
      <c r="E592" s="39"/>
      <c r="F592" s="39">
        <f t="shared" ref="F592:F593" si="42">D592*E592</f>
        <v>0</v>
      </c>
      <c r="G592" s="49"/>
      <c r="H592" s="49"/>
      <c r="I592" s="49"/>
      <c r="J592" s="49"/>
      <c r="K592" s="49"/>
      <c r="L592" s="49"/>
      <c r="M592" s="49"/>
      <c r="N592" s="49"/>
      <c r="O592" s="49"/>
      <c r="Q592" s="3"/>
      <c r="S592" s="3"/>
    </row>
    <row r="593" spans="1:19" outlineLevel="2" x14ac:dyDescent="0.25">
      <c r="A593" s="34" t="s">
        <v>995</v>
      </c>
      <c r="B593" s="99" t="s">
        <v>996</v>
      </c>
      <c r="C593" s="36" t="s">
        <v>17</v>
      </c>
      <c r="D593" s="37"/>
      <c r="E593" s="39"/>
      <c r="F593" s="39">
        <f t="shared" si="42"/>
        <v>0</v>
      </c>
      <c r="G593" s="49"/>
      <c r="H593" s="49"/>
      <c r="I593" s="49"/>
      <c r="J593" s="49"/>
      <c r="K593" s="49"/>
      <c r="L593" s="49"/>
      <c r="M593" s="49"/>
      <c r="N593" s="49"/>
      <c r="O593" s="49"/>
      <c r="Q593" s="3"/>
      <c r="S593" s="3"/>
    </row>
    <row r="594" spans="1:19" outlineLevel="2" x14ac:dyDescent="0.25">
      <c r="A594" s="34" t="s">
        <v>997</v>
      </c>
      <c r="B594" s="99" t="s">
        <v>998</v>
      </c>
      <c r="C594" s="36" t="s">
        <v>17</v>
      </c>
      <c r="D594" s="37"/>
      <c r="E594" s="39"/>
      <c r="F594" s="39">
        <f>D594*E594</f>
        <v>0</v>
      </c>
      <c r="G594" s="49"/>
      <c r="H594" s="49"/>
      <c r="I594" s="49"/>
      <c r="J594" s="49"/>
      <c r="K594" s="49"/>
      <c r="L594" s="49"/>
      <c r="M594" s="49"/>
      <c r="N594" s="49"/>
      <c r="O594" s="49"/>
      <c r="Q594" s="3"/>
      <c r="S594" s="3"/>
    </row>
    <row r="595" spans="1:19" outlineLevel="1" x14ac:dyDescent="0.25">
      <c r="A595" s="43">
        <v>19.8</v>
      </c>
      <c r="B595" s="55" t="s">
        <v>999</v>
      </c>
      <c r="C595" s="44"/>
      <c r="D595" s="32"/>
      <c r="E595" s="33"/>
      <c r="F595" s="33"/>
      <c r="G595" s="49"/>
      <c r="H595" s="49"/>
      <c r="I595" s="49"/>
      <c r="J595" s="49"/>
      <c r="K595" s="49"/>
      <c r="L595" s="49"/>
      <c r="M595" s="49"/>
      <c r="N595" s="49"/>
      <c r="O595" s="49"/>
      <c r="Q595" s="3"/>
      <c r="S595" s="3"/>
    </row>
    <row r="596" spans="1:19" outlineLevel="2" x14ac:dyDescent="0.25">
      <c r="A596" s="34" t="s">
        <v>1000</v>
      </c>
      <c r="B596" s="99" t="s">
        <v>932</v>
      </c>
      <c r="C596" s="36" t="s">
        <v>14</v>
      </c>
      <c r="D596" s="37"/>
      <c r="E596" s="39"/>
      <c r="F596" s="39">
        <f>D596*E596</f>
        <v>0</v>
      </c>
      <c r="G596" s="49"/>
      <c r="H596" s="49"/>
      <c r="I596" s="49"/>
      <c r="J596" s="49"/>
      <c r="K596" s="49"/>
      <c r="L596" s="49"/>
      <c r="M596" s="49"/>
      <c r="N596" s="49"/>
      <c r="O596" s="49"/>
      <c r="Q596" s="3"/>
      <c r="S596" s="3"/>
    </row>
    <row r="597" spans="1:19" outlineLevel="2" x14ac:dyDescent="0.25">
      <c r="A597" s="34" t="s">
        <v>1001</v>
      </c>
      <c r="B597" s="99" t="s">
        <v>934</v>
      </c>
      <c r="C597" s="36" t="s">
        <v>14</v>
      </c>
      <c r="D597" s="37"/>
      <c r="E597" s="39"/>
      <c r="F597" s="39">
        <f>D597*E597</f>
        <v>0</v>
      </c>
      <c r="G597" s="49"/>
      <c r="H597" s="49"/>
      <c r="I597" s="49"/>
      <c r="J597" s="49"/>
      <c r="K597" s="49"/>
      <c r="L597" s="49"/>
      <c r="M597" s="49"/>
      <c r="N597" s="49"/>
      <c r="O597" s="49"/>
      <c r="Q597" s="3"/>
      <c r="S597" s="3"/>
    </row>
    <row r="598" spans="1:19" outlineLevel="2" x14ac:dyDescent="0.25">
      <c r="A598" s="34" t="s">
        <v>1002</v>
      </c>
      <c r="B598" s="99" t="s">
        <v>936</v>
      </c>
      <c r="C598" s="36" t="s">
        <v>14</v>
      </c>
      <c r="D598" s="37"/>
      <c r="E598" s="39"/>
      <c r="F598" s="39">
        <f>D598*E598</f>
        <v>0</v>
      </c>
      <c r="G598" s="49"/>
      <c r="H598" s="49"/>
      <c r="I598" s="49"/>
      <c r="J598" s="49"/>
      <c r="K598" s="49"/>
      <c r="L598" s="49"/>
      <c r="M598" s="49"/>
      <c r="N598" s="49"/>
      <c r="O598" s="49"/>
      <c r="Q598" s="3"/>
      <c r="S598" s="3"/>
    </row>
    <row r="599" spans="1:19" outlineLevel="2" x14ac:dyDescent="0.25">
      <c r="A599" s="34" t="s">
        <v>1003</v>
      </c>
      <c r="B599" s="99" t="s">
        <v>942</v>
      </c>
      <c r="C599" s="36" t="s">
        <v>14</v>
      </c>
      <c r="D599" s="37"/>
      <c r="E599" s="39"/>
      <c r="F599" s="39">
        <f>D599*E599</f>
        <v>0</v>
      </c>
      <c r="G599" s="49"/>
      <c r="H599" s="49"/>
      <c r="I599" s="49"/>
      <c r="J599" s="49"/>
      <c r="K599" s="49"/>
      <c r="L599" s="49"/>
      <c r="M599" s="49"/>
      <c r="N599" s="49"/>
      <c r="O599" s="49"/>
      <c r="Q599" s="3"/>
      <c r="S599" s="3"/>
    </row>
    <row r="600" spans="1:19" outlineLevel="1" x14ac:dyDescent="0.25">
      <c r="A600" s="57"/>
      <c r="B600" s="105"/>
      <c r="C600" s="5"/>
      <c r="D600" s="46"/>
      <c r="E600" s="104" t="str">
        <f>"TOTAL CAPÍTULO "&amp;$A$558</f>
        <v>TOTAL CAPÍTULO 19</v>
      </c>
      <c r="F600" s="48">
        <f>SUM(F560:F599)</f>
        <v>0</v>
      </c>
      <c r="G600" s="49"/>
      <c r="H600" s="49"/>
      <c r="I600" s="49"/>
      <c r="J600" s="49"/>
      <c r="K600" s="49"/>
      <c r="L600" s="49"/>
      <c r="M600" s="49"/>
      <c r="N600" s="49"/>
      <c r="O600" s="49"/>
      <c r="Q600" s="3"/>
      <c r="S600" s="3"/>
    </row>
    <row r="601" spans="1:19" outlineLevel="1" x14ac:dyDescent="0.25">
      <c r="A601" s="57"/>
      <c r="B601" s="4"/>
      <c r="C601" s="5"/>
      <c r="D601" s="46"/>
      <c r="E601" s="64"/>
      <c r="F601" s="54"/>
      <c r="G601" s="49"/>
      <c r="H601" s="49"/>
      <c r="I601" s="49"/>
      <c r="J601" s="49"/>
      <c r="K601" s="49"/>
      <c r="L601" s="49"/>
      <c r="M601" s="49"/>
      <c r="N601" s="49"/>
      <c r="O601" s="49"/>
      <c r="Q601" s="3"/>
      <c r="S601" s="3"/>
    </row>
    <row r="602" spans="1:19" x14ac:dyDescent="0.25">
      <c r="A602" s="22">
        <f>A558+1</f>
        <v>20</v>
      </c>
      <c r="B602" s="81" t="s">
        <v>1004</v>
      </c>
      <c r="C602" s="82"/>
      <c r="D602" s="83"/>
      <c r="E602" s="24"/>
      <c r="F602" s="26"/>
      <c r="G602" s="27"/>
      <c r="H602" s="28"/>
      <c r="I602" s="28"/>
      <c r="J602" s="28"/>
      <c r="K602" s="28"/>
      <c r="L602" s="28"/>
      <c r="M602" s="28"/>
      <c r="N602" s="28"/>
      <c r="O602" s="28"/>
      <c r="Q602" s="3"/>
      <c r="S602" s="3"/>
    </row>
    <row r="603" spans="1:19" outlineLevel="1" x14ac:dyDescent="0.25">
      <c r="A603" s="43">
        <v>20.100000000000001</v>
      </c>
      <c r="B603" s="30" t="s">
        <v>1005</v>
      </c>
      <c r="C603" s="44"/>
      <c r="D603" s="32"/>
      <c r="E603" s="33"/>
      <c r="F603" s="33"/>
      <c r="G603" s="27"/>
      <c r="H603" s="28"/>
      <c r="I603" s="28"/>
      <c r="J603" s="28"/>
      <c r="K603" s="28"/>
      <c r="L603" s="28"/>
      <c r="M603" s="28"/>
      <c r="N603" s="28"/>
      <c r="O603" s="28"/>
      <c r="Q603" s="3"/>
      <c r="S603" s="3"/>
    </row>
    <row r="604" spans="1:19" ht="63.75" outlineLevel="2" x14ac:dyDescent="0.25">
      <c r="A604" s="34" t="s">
        <v>1006</v>
      </c>
      <c r="B604" s="99" t="s">
        <v>1007</v>
      </c>
      <c r="C604" s="36" t="s">
        <v>17</v>
      </c>
      <c r="D604" s="37"/>
      <c r="E604" s="39"/>
      <c r="F604" s="39">
        <f>D604*E604</f>
        <v>0</v>
      </c>
      <c r="G604" s="40"/>
      <c r="H604" s="40"/>
      <c r="I604" s="40"/>
      <c r="J604" s="40"/>
      <c r="K604" s="40"/>
      <c r="L604" s="40"/>
      <c r="M604" s="40"/>
      <c r="N604" s="40"/>
      <c r="O604" s="40"/>
      <c r="Q604" s="3"/>
      <c r="S604" s="3"/>
    </row>
    <row r="605" spans="1:19" ht="63.75" outlineLevel="2" x14ac:dyDescent="0.25">
      <c r="A605" s="34" t="s">
        <v>1008</v>
      </c>
      <c r="B605" s="197" t="s">
        <v>1009</v>
      </c>
      <c r="C605" s="36" t="s">
        <v>17</v>
      </c>
      <c r="D605" s="37"/>
      <c r="E605" s="39"/>
      <c r="F605" s="39">
        <f>D605*E605</f>
        <v>0</v>
      </c>
      <c r="G605" s="40"/>
      <c r="H605" s="40"/>
      <c r="I605" s="40"/>
      <c r="J605" s="40"/>
      <c r="K605" s="40"/>
      <c r="L605" s="40"/>
      <c r="M605" s="40"/>
      <c r="N605" s="40"/>
      <c r="O605" s="40"/>
      <c r="Q605" s="3"/>
      <c r="S605" s="3"/>
    </row>
    <row r="606" spans="1:19" ht="63.75" outlineLevel="2" x14ac:dyDescent="0.25">
      <c r="A606" s="34" t="s">
        <v>1010</v>
      </c>
      <c r="B606" s="197" t="s">
        <v>1011</v>
      </c>
      <c r="C606" s="36" t="s">
        <v>17</v>
      </c>
      <c r="D606" s="37"/>
      <c r="E606" s="39"/>
      <c r="F606" s="39">
        <f>D606*E606</f>
        <v>0</v>
      </c>
      <c r="G606" s="40"/>
      <c r="H606" s="40"/>
      <c r="I606" s="40"/>
      <c r="J606" s="40"/>
      <c r="K606" s="40"/>
      <c r="L606" s="40"/>
      <c r="M606" s="40"/>
      <c r="N606" s="40"/>
      <c r="O606" s="40"/>
      <c r="Q606" s="3"/>
      <c r="S606" s="3"/>
    </row>
    <row r="607" spans="1:19" ht="63.75" outlineLevel="2" x14ac:dyDescent="0.25">
      <c r="A607" s="34" t="s">
        <v>1012</v>
      </c>
      <c r="B607" s="197" t="s">
        <v>1013</v>
      </c>
      <c r="C607" s="36" t="s">
        <v>17</v>
      </c>
      <c r="D607" s="37"/>
      <c r="E607" s="39"/>
      <c r="F607" s="39">
        <f>D607*E607</f>
        <v>0</v>
      </c>
      <c r="G607" s="40"/>
      <c r="H607" s="40"/>
      <c r="I607" s="40"/>
      <c r="J607" s="40"/>
      <c r="K607" s="40"/>
      <c r="L607" s="40"/>
      <c r="M607" s="40"/>
      <c r="N607" s="40"/>
      <c r="O607" s="40"/>
      <c r="Q607" s="3"/>
      <c r="S607" s="3"/>
    </row>
    <row r="608" spans="1:19" outlineLevel="1" x14ac:dyDescent="0.25">
      <c r="A608" s="43">
        <v>20.2</v>
      </c>
      <c r="B608" s="55" t="s">
        <v>1014</v>
      </c>
      <c r="C608" s="44"/>
      <c r="D608" s="32"/>
      <c r="E608" s="33"/>
      <c r="F608" s="33"/>
      <c r="G608" s="40"/>
      <c r="H608" s="40"/>
      <c r="I608" s="40"/>
      <c r="J608" s="40"/>
      <c r="K608" s="40"/>
      <c r="L608" s="40"/>
      <c r="M608" s="40"/>
      <c r="N608" s="40"/>
      <c r="O608" s="40"/>
      <c r="Q608" s="3"/>
      <c r="S608" s="3"/>
    </row>
    <row r="609" spans="1:20" ht="76.5" outlineLevel="2" x14ac:dyDescent="0.25">
      <c r="A609" s="34" t="s">
        <v>1015</v>
      </c>
      <c r="B609" s="197" t="s">
        <v>1016</v>
      </c>
      <c r="C609" s="36" t="s">
        <v>17</v>
      </c>
      <c r="D609" s="37"/>
      <c r="E609" s="39"/>
      <c r="F609" s="39">
        <f t="shared" ref="F609:F675" si="43">D609*E609</f>
        <v>0</v>
      </c>
      <c r="G609" s="40"/>
      <c r="H609" s="40"/>
      <c r="I609" s="40"/>
      <c r="J609" s="40"/>
      <c r="K609" s="40"/>
      <c r="L609" s="40"/>
      <c r="M609" s="40"/>
      <c r="N609" s="40"/>
      <c r="O609" s="40"/>
      <c r="Q609" s="3"/>
      <c r="S609" s="3"/>
    </row>
    <row r="610" spans="1:20" ht="76.5" outlineLevel="2" x14ac:dyDescent="0.25">
      <c r="A610" s="34" t="s">
        <v>1017</v>
      </c>
      <c r="B610" s="197" t="s">
        <v>1018</v>
      </c>
      <c r="C610" s="36" t="s">
        <v>17</v>
      </c>
      <c r="D610" s="37"/>
      <c r="E610" s="39"/>
      <c r="F610" s="39">
        <f t="shared" si="43"/>
        <v>0</v>
      </c>
      <c r="G610" s="40"/>
      <c r="H610" s="40"/>
      <c r="I610" s="40"/>
      <c r="J610" s="40"/>
      <c r="K610" s="40"/>
      <c r="L610" s="40"/>
      <c r="M610" s="40"/>
      <c r="N610" s="40"/>
      <c r="O610" s="40"/>
      <c r="Q610" s="3"/>
      <c r="S610" s="3"/>
    </row>
    <row r="611" spans="1:20" ht="76.5" outlineLevel="2" x14ac:dyDescent="0.25">
      <c r="A611" s="34" t="s">
        <v>1019</v>
      </c>
      <c r="B611" s="197" t="s">
        <v>1020</v>
      </c>
      <c r="C611" s="36" t="s">
        <v>17</v>
      </c>
      <c r="D611" s="37"/>
      <c r="E611" s="39"/>
      <c r="F611" s="39">
        <f t="shared" si="43"/>
        <v>0</v>
      </c>
      <c r="G611" s="40"/>
      <c r="H611" s="40"/>
      <c r="I611" s="40"/>
      <c r="J611" s="40"/>
      <c r="K611" s="40"/>
      <c r="L611" s="40"/>
      <c r="M611" s="40"/>
      <c r="N611" s="40"/>
      <c r="O611" s="40"/>
      <c r="Q611" s="3"/>
      <c r="S611" s="3"/>
    </row>
    <row r="612" spans="1:20" ht="102" outlineLevel="2" x14ac:dyDescent="0.25">
      <c r="A612" s="34" t="s">
        <v>1021</v>
      </c>
      <c r="B612" s="197" t="s">
        <v>1022</v>
      </c>
      <c r="C612" s="36" t="s">
        <v>17</v>
      </c>
      <c r="D612" s="37"/>
      <c r="E612" s="39"/>
      <c r="F612" s="39">
        <f t="shared" si="43"/>
        <v>0</v>
      </c>
      <c r="G612" s="40"/>
      <c r="H612" s="40"/>
      <c r="I612" s="40"/>
      <c r="J612" s="40"/>
      <c r="K612" s="40"/>
      <c r="L612" s="40"/>
      <c r="M612" s="40"/>
      <c r="N612" s="40"/>
      <c r="O612" s="40"/>
      <c r="Q612" s="3"/>
      <c r="S612" s="3"/>
    </row>
    <row r="613" spans="1:20" ht="76.5" outlineLevel="2" x14ac:dyDescent="0.25">
      <c r="A613" s="34" t="s">
        <v>1023</v>
      </c>
      <c r="B613" s="197" t="s">
        <v>1024</v>
      </c>
      <c r="C613" s="36" t="s">
        <v>17</v>
      </c>
      <c r="D613" s="37"/>
      <c r="E613" s="39"/>
      <c r="F613" s="39">
        <f t="shared" si="43"/>
        <v>0</v>
      </c>
      <c r="G613" s="40"/>
      <c r="H613" s="40"/>
      <c r="I613" s="40"/>
      <c r="J613" s="40"/>
      <c r="K613" s="40"/>
      <c r="L613" s="40"/>
      <c r="M613" s="40"/>
      <c r="N613" s="40"/>
      <c r="O613" s="40"/>
      <c r="Q613" s="3"/>
      <c r="S613" s="3"/>
    </row>
    <row r="614" spans="1:20" s="1" customFormat="1" ht="76.5" outlineLevel="2" x14ac:dyDescent="0.25">
      <c r="A614" s="34" t="s">
        <v>1025</v>
      </c>
      <c r="B614" s="197" t="s">
        <v>1026</v>
      </c>
      <c r="C614" s="36" t="s">
        <v>17</v>
      </c>
      <c r="D614" s="37"/>
      <c r="E614" s="39"/>
      <c r="F614" s="39">
        <f t="shared" si="43"/>
        <v>0</v>
      </c>
      <c r="G614" s="40"/>
      <c r="H614" s="40"/>
      <c r="I614" s="40"/>
      <c r="J614" s="40"/>
      <c r="K614" s="40"/>
      <c r="L614" s="40"/>
      <c r="M614" s="40"/>
      <c r="N614" s="40"/>
      <c r="O614" s="40"/>
      <c r="Q614" s="41"/>
      <c r="R614" s="42"/>
      <c r="S614" s="41"/>
      <c r="T614" s="41"/>
    </row>
    <row r="615" spans="1:20" s="1" customFormat="1" ht="89.25" outlineLevel="2" x14ac:dyDescent="0.25">
      <c r="A615" s="34" t="s">
        <v>1027</v>
      </c>
      <c r="B615" s="197" t="s">
        <v>1028</v>
      </c>
      <c r="C615" s="36" t="s">
        <v>17</v>
      </c>
      <c r="D615" s="37"/>
      <c r="E615" s="39"/>
      <c r="F615" s="39">
        <f t="shared" si="43"/>
        <v>0</v>
      </c>
      <c r="G615" s="40"/>
      <c r="H615" s="40"/>
      <c r="I615" s="40"/>
      <c r="J615" s="40"/>
      <c r="K615" s="40"/>
      <c r="L615" s="40"/>
      <c r="M615" s="40"/>
      <c r="N615" s="40"/>
      <c r="O615" s="40"/>
      <c r="Q615" s="41"/>
      <c r="R615" s="42"/>
      <c r="S615" s="41"/>
      <c r="T615" s="41"/>
    </row>
    <row r="616" spans="1:20" s="1" customFormat="1" outlineLevel="1" x14ac:dyDescent="0.25">
      <c r="A616" s="43">
        <v>20.3</v>
      </c>
      <c r="B616" s="55" t="s">
        <v>1029</v>
      </c>
      <c r="C616" s="44"/>
      <c r="D616" s="32"/>
      <c r="E616" s="33"/>
      <c r="F616" s="33"/>
      <c r="G616" s="40"/>
      <c r="H616" s="40"/>
      <c r="I616" s="40"/>
      <c r="J616" s="40"/>
      <c r="K616" s="40"/>
      <c r="L616" s="40"/>
      <c r="M616" s="40"/>
      <c r="N616" s="40"/>
      <c r="O616" s="40"/>
      <c r="Q616" s="41"/>
      <c r="R616" s="42"/>
      <c r="S616" s="41"/>
      <c r="T616" s="41"/>
    </row>
    <row r="617" spans="1:20" s="1" customFormat="1" ht="102" outlineLevel="2" x14ac:dyDescent="0.25">
      <c r="A617" s="34" t="s">
        <v>1030</v>
      </c>
      <c r="B617" s="197" t="s">
        <v>1031</v>
      </c>
      <c r="C617" s="36" t="s">
        <v>17</v>
      </c>
      <c r="D617" s="37"/>
      <c r="E617" s="39"/>
      <c r="F617" s="39">
        <f t="shared" si="43"/>
        <v>0</v>
      </c>
      <c r="G617" s="40"/>
      <c r="H617" s="40"/>
      <c r="I617" s="40"/>
      <c r="J617" s="40"/>
      <c r="K617" s="40"/>
      <c r="L617" s="40"/>
      <c r="M617" s="40"/>
      <c r="N617" s="40"/>
      <c r="O617" s="40"/>
      <c r="Q617" s="41"/>
      <c r="R617" s="42"/>
      <c r="S617" s="41"/>
      <c r="T617" s="41"/>
    </row>
    <row r="618" spans="1:20" s="1" customFormat="1" ht="89.25" outlineLevel="2" x14ac:dyDescent="0.25">
      <c r="A618" s="34" t="s">
        <v>1032</v>
      </c>
      <c r="B618" s="197" t="s">
        <v>1033</v>
      </c>
      <c r="C618" s="36" t="s">
        <v>17</v>
      </c>
      <c r="D618" s="37"/>
      <c r="E618" s="39"/>
      <c r="F618" s="39">
        <f t="shared" si="43"/>
        <v>0</v>
      </c>
      <c r="G618" s="40"/>
      <c r="H618" s="40"/>
      <c r="I618" s="40"/>
      <c r="J618" s="40"/>
      <c r="K618" s="40"/>
      <c r="L618" s="40"/>
      <c r="M618" s="40"/>
      <c r="N618" s="40"/>
      <c r="O618" s="40"/>
      <c r="Q618" s="41"/>
      <c r="R618" s="42"/>
      <c r="S618" s="41"/>
      <c r="T618" s="41"/>
    </row>
    <row r="619" spans="1:20" s="1" customFormat="1" ht="89.25" outlineLevel="2" x14ac:dyDescent="0.25">
      <c r="A619" s="34" t="s">
        <v>1034</v>
      </c>
      <c r="B619" s="197" t="s">
        <v>1035</v>
      </c>
      <c r="C619" s="36" t="s">
        <v>17</v>
      </c>
      <c r="D619" s="37"/>
      <c r="E619" s="39"/>
      <c r="F619" s="39">
        <f t="shared" si="43"/>
        <v>0</v>
      </c>
      <c r="G619" s="40"/>
      <c r="H619" s="40"/>
      <c r="I619" s="40"/>
      <c r="J619" s="40"/>
      <c r="K619" s="40"/>
      <c r="L619" s="40"/>
      <c r="M619" s="40"/>
      <c r="N619" s="40"/>
      <c r="O619" s="40"/>
      <c r="Q619" s="41"/>
      <c r="R619" s="42"/>
      <c r="S619" s="41"/>
      <c r="T619" s="41"/>
    </row>
    <row r="620" spans="1:20" s="1" customFormat="1" ht="89.25" outlineLevel="2" x14ac:dyDescent="0.25">
      <c r="A620" s="34" t="s">
        <v>1036</v>
      </c>
      <c r="B620" s="197" t="s">
        <v>1037</v>
      </c>
      <c r="C620" s="36" t="s">
        <v>17</v>
      </c>
      <c r="D620" s="37"/>
      <c r="E620" s="39"/>
      <c r="F620" s="39">
        <f t="shared" si="43"/>
        <v>0</v>
      </c>
      <c r="G620" s="40"/>
      <c r="H620" s="40"/>
      <c r="I620" s="40"/>
      <c r="J620" s="40"/>
      <c r="K620" s="40"/>
      <c r="L620" s="40"/>
      <c r="M620" s="40"/>
      <c r="N620" s="40"/>
      <c r="O620" s="40"/>
      <c r="Q620" s="41"/>
      <c r="R620" s="42"/>
      <c r="S620" s="41"/>
      <c r="T620" s="41"/>
    </row>
    <row r="621" spans="1:20" s="1" customFormat="1" outlineLevel="1" x14ac:dyDescent="0.25">
      <c r="A621" s="43">
        <v>20.399999999999999</v>
      </c>
      <c r="B621" s="55" t="s">
        <v>1038</v>
      </c>
      <c r="C621" s="44"/>
      <c r="D621" s="32"/>
      <c r="E621" s="33"/>
      <c r="F621" s="33"/>
      <c r="G621" s="40"/>
      <c r="H621" s="40"/>
      <c r="I621" s="40"/>
      <c r="J621" s="40"/>
      <c r="K621" s="40"/>
      <c r="L621" s="40"/>
      <c r="M621" s="40"/>
      <c r="N621" s="40"/>
      <c r="O621" s="40"/>
      <c r="Q621" s="41"/>
      <c r="R621" s="42"/>
      <c r="S621" s="41"/>
      <c r="T621" s="41"/>
    </row>
    <row r="622" spans="1:20" s="1" customFormat="1" ht="51" outlineLevel="2" x14ac:dyDescent="0.25">
      <c r="A622" s="34" t="s">
        <v>1039</v>
      </c>
      <c r="B622" s="106" t="s">
        <v>1040</v>
      </c>
      <c r="C622" s="36" t="s">
        <v>17</v>
      </c>
      <c r="D622" s="37"/>
      <c r="E622" s="39"/>
      <c r="F622" s="39">
        <f t="shared" si="43"/>
        <v>0</v>
      </c>
      <c r="G622" s="40"/>
      <c r="H622" s="40"/>
      <c r="I622" s="40"/>
      <c r="J622" s="40"/>
      <c r="K622" s="40"/>
      <c r="L622" s="40"/>
      <c r="M622" s="40"/>
      <c r="N622" s="40"/>
      <c r="O622" s="40"/>
      <c r="Q622" s="41"/>
      <c r="R622" s="42"/>
      <c r="S622" s="41"/>
      <c r="T622" s="41"/>
    </row>
    <row r="623" spans="1:20" s="1" customFormat="1" ht="51" outlineLevel="2" x14ac:dyDescent="0.25">
      <c r="A623" s="34" t="s">
        <v>1041</v>
      </c>
      <c r="B623" s="107" t="s">
        <v>1042</v>
      </c>
      <c r="C623" s="36" t="s">
        <v>17</v>
      </c>
      <c r="D623" s="37"/>
      <c r="E623" s="39"/>
      <c r="F623" s="39">
        <f t="shared" si="43"/>
        <v>0</v>
      </c>
      <c r="G623" s="40"/>
      <c r="H623" s="40"/>
      <c r="I623" s="40"/>
      <c r="J623" s="40"/>
      <c r="K623" s="40"/>
      <c r="L623" s="40"/>
      <c r="M623" s="40"/>
      <c r="N623" s="40"/>
      <c r="O623" s="40"/>
      <c r="Q623" s="41"/>
      <c r="R623" s="42"/>
      <c r="S623" s="41"/>
      <c r="T623" s="41"/>
    </row>
    <row r="624" spans="1:20" s="1" customFormat="1" ht="51" outlineLevel="2" x14ac:dyDescent="0.25">
      <c r="A624" s="34" t="s">
        <v>1043</v>
      </c>
      <c r="B624" s="108" t="s">
        <v>1044</v>
      </c>
      <c r="C624" s="36" t="s">
        <v>17</v>
      </c>
      <c r="D624" s="37"/>
      <c r="E624" s="39"/>
      <c r="F624" s="39">
        <f t="shared" si="43"/>
        <v>0</v>
      </c>
      <c r="G624" s="40"/>
      <c r="H624" s="40"/>
      <c r="I624" s="40"/>
      <c r="J624" s="40"/>
      <c r="K624" s="40"/>
      <c r="L624" s="40"/>
      <c r="M624" s="40"/>
      <c r="N624" s="40"/>
      <c r="O624" s="40"/>
      <c r="Q624" s="41"/>
      <c r="R624" s="42"/>
      <c r="S624" s="41"/>
      <c r="T624" s="41"/>
    </row>
    <row r="625" spans="1:20" s="1" customFormat="1" ht="38.25" outlineLevel="2" x14ac:dyDescent="0.25">
      <c r="A625" s="34" t="s">
        <v>1045</v>
      </c>
      <c r="B625" s="108" t="s">
        <v>1046</v>
      </c>
      <c r="C625" s="36" t="s">
        <v>17</v>
      </c>
      <c r="D625" s="37"/>
      <c r="E625" s="39"/>
      <c r="F625" s="39">
        <f t="shared" si="43"/>
        <v>0</v>
      </c>
      <c r="G625" s="40"/>
      <c r="H625" s="40"/>
      <c r="I625" s="40"/>
      <c r="J625" s="40"/>
      <c r="K625" s="40"/>
      <c r="L625" s="40"/>
      <c r="M625" s="40"/>
      <c r="N625" s="40"/>
      <c r="O625" s="40"/>
      <c r="Q625" s="41"/>
      <c r="R625" s="42"/>
      <c r="S625" s="41"/>
      <c r="T625" s="41"/>
    </row>
    <row r="626" spans="1:20" s="1" customFormat="1" ht="38.25" outlineLevel="2" x14ac:dyDescent="0.25">
      <c r="A626" s="34" t="s">
        <v>1047</v>
      </c>
      <c r="B626" s="108" t="s">
        <v>1048</v>
      </c>
      <c r="C626" s="36" t="s">
        <v>17</v>
      </c>
      <c r="D626" s="37"/>
      <c r="E626" s="39"/>
      <c r="F626" s="39">
        <f t="shared" si="43"/>
        <v>0</v>
      </c>
      <c r="G626" s="40"/>
      <c r="H626" s="40"/>
      <c r="I626" s="40"/>
      <c r="J626" s="40"/>
      <c r="K626" s="40"/>
      <c r="L626" s="40"/>
      <c r="M626" s="40"/>
      <c r="N626" s="40"/>
      <c r="O626" s="40"/>
      <c r="Q626" s="41"/>
      <c r="R626" s="42"/>
      <c r="S626" s="41"/>
      <c r="T626" s="41"/>
    </row>
    <row r="627" spans="1:20" s="1" customFormat="1" ht="38.25" outlineLevel="2" x14ac:dyDescent="0.25">
      <c r="A627" s="34" t="s">
        <v>1049</v>
      </c>
      <c r="B627" s="108" t="s">
        <v>1050</v>
      </c>
      <c r="C627" s="36" t="s">
        <v>17</v>
      </c>
      <c r="D627" s="37"/>
      <c r="E627" s="39"/>
      <c r="F627" s="39">
        <f t="shared" si="43"/>
        <v>0</v>
      </c>
      <c r="G627" s="40"/>
      <c r="H627" s="40"/>
      <c r="I627" s="40"/>
      <c r="J627" s="40"/>
      <c r="K627" s="40"/>
      <c r="L627" s="40"/>
      <c r="M627" s="40"/>
      <c r="N627" s="40"/>
      <c r="O627" s="40"/>
      <c r="Q627" s="41"/>
      <c r="R627" s="42"/>
      <c r="S627" s="41"/>
      <c r="T627" s="41"/>
    </row>
    <row r="628" spans="1:20" s="1" customFormat="1" ht="38.25" outlineLevel="2" x14ac:dyDescent="0.25">
      <c r="A628" s="34" t="s">
        <v>1051</v>
      </c>
      <c r="B628" s="108" t="s">
        <v>1052</v>
      </c>
      <c r="C628" s="36" t="s">
        <v>17</v>
      </c>
      <c r="D628" s="37"/>
      <c r="E628" s="39"/>
      <c r="F628" s="39">
        <f t="shared" si="43"/>
        <v>0</v>
      </c>
      <c r="G628" s="40"/>
      <c r="H628" s="40"/>
      <c r="I628" s="40"/>
      <c r="J628" s="40"/>
      <c r="K628" s="40"/>
      <c r="L628" s="40"/>
      <c r="M628" s="40"/>
      <c r="N628" s="40"/>
      <c r="O628" s="40"/>
      <c r="Q628" s="41"/>
      <c r="R628" s="42"/>
      <c r="S628" s="41"/>
      <c r="T628" s="41"/>
    </row>
    <row r="629" spans="1:20" s="1" customFormat="1" outlineLevel="1" x14ac:dyDescent="0.25">
      <c r="A629" s="43">
        <v>20.5</v>
      </c>
      <c r="B629" s="55" t="s">
        <v>1053</v>
      </c>
      <c r="C629" s="44"/>
      <c r="D629" s="32"/>
      <c r="E629" s="33"/>
      <c r="F629" s="33"/>
      <c r="G629" s="40"/>
      <c r="H629" s="40"/>
      <c r="I629" s="40"/>
      <c r="J629" s="40"/>
      <c r="K629" s="40"/>
      <c r="L629" s="40"/>
      <c r="M629" s="40"/>
      <c r="N629" s="40"/>
      <c r="O629" s="40"/>
      <c r="Q629" s="41"/>
      <c r="R629" s="42"/>
      <c r="S629" s="41"/>
      <c r="T629" s="41"/>
    </row>
    <row r="630" spans="1:20" s="109" customFormat="1" ht="51" outlineLevel="2" x14ac:dyDescent="0.25">
      <c r="A630" s="34" t="s">
        <v>1054</v>
      </c>
      <c r="B630" s="108" t="s">
        <v>1055</v>
      </c>
      <c r="C630" s="36" t="s">
        <v>14</v>
      </c>
      <c r="D630" s="37"/>
      <c r="E630" s="39"/>
      <c r="F630" s="39">
        <f t="shared" si="43"/>
        <v>0</v>
      </c>
      <c r="G630" s="40"/>
      <c r="H630" s="40"/>
      <c r="I630" s="40"/>
      <c r="J630" s="40"/>
      <c r="K630" s="40"/>
      <c r="L630" s="40"/>
      <c r="M630" s="40"/>
      <c r="N630" s="40"/>
      <c r="O630" s="40"/>
      <c r="Q630" s="41"/>
      <c r="R630" s="110"/>
      <c r="S630" s="41"/>
      <c r="T630" s="41"/>
    </row>
    <row r="631" spans="1:20" s="111" customFormat="1" ht="51" outlineLevel="2" x14ac:dyDescent="0.25">
      <c r="A631" s="34" t="s">
        <v>1056</v>
      </c>
      <c r="B631" s="108" t="s">
        <v>1057</v>
      </c>
      <c r="C631" s="36" t="s">
        <v>14</v>
      </c>
      <c r="D631" s="37"/>
      <c r="E631" s="39"/>
      <c r="F631" s="39">
        <f t="shared" si="43"/>
        <v>0</v>
      </c>
      <c r="G631" s="40"/>
      <c r="H631" s="40"/>
      <c r="I631" s="40"/>
      <c r="J631" s="40"/>
      <c r="K631" s="40"/>
      <c r="L631" s="40"/>
      <c r="M631" s="40"/>
      <c r="N631" s="40"/>
      <c r="O631" s="40"/>
      <c r="Q631" s="3"/>
      <c r="R631" s="112"/>
      <c r="S631" s="3"/>
      <c r="T631" s="3"/>
    </row>
    <row r="632" spans="1:20" s="109" customFormat="1" ht="51" outlineLevel="2" x14ac:dyDescent="0.25">
      <c r="A632" s="34" t="s">
        <v>1058</v>
      </c>
      <c r="B632" s="107" t="s">
        <v>1059</v>
      </c>
      <c r="C632" s="36" t="s">
        <v>14</v>
      </c>
      <c r="D632" s="37"/>
      <c r="E632" s="39"/>
      <c r="F632" s="39">
        <f t="shared" si="43"/>
        <v>0</v>
      </c>
      <c r="G632" s="40"/>
      <c r="H632" s="40"/>
      <c r="I632" s="40"/>
      <c r="J632" s="40"/>
      <c r="K632" s="40"/>
      <c r="L632" s="40"/>
      <c r="M632" s="40"/>
      <c r="N632" s="40"/>
      <c r="O632" s="40"/>
      <c r="Q632" s="41"/>
      <c r="R632" s="110"/>
      <c r="S632" s="41"/>
      <c r="T632" s="41"/>
    </row>
    <row r="633" spans="1:20" s="109" customFormat="1" ht="51" outlineLevel="2" x14ac:dyDescent="0.25">
      <c r="A633" s="34" t="s">
        <v>1060</v>
      </c>
      <c r="B633" s="107" t="s">
        <v>1061</v>
      </c>
      <c r="C633" s="36" t="s">
        <v>14</v>
      </c>
      <c r="D633" s="37"/>
      <c r="E633" s="39"/>
      <c r="F633" s="39">
        <f t="shared" si="43"/>
        <v>0</v>
      </c>
      <c r="G633" s="40"/>
      <c r="H633" s="40"/>
      <c r="I633" s="40"/>
      <c r="J633" s="40"/>
      <c r="K633" s="40"/>
      <c r="L633" s="40"/>
      <c r="M633" s="40"/>
      <c r="N633" s="40"/>
      <c r="O633" s="40"/>
      <c r="Q633" s="41"/>
      <c r="R633" s="110"/>
      <c r="S633" s="41"/>
      <c r="T633" s="41"/>
    </row>
    <row r="634" spans="1:20" s="109" customFormat="1" ht="51" outlineLevel="2" x14ac:dyDescent="0.25">
      <c r="A634" s="34" t="s">
        <v>1062</v>
      </c>
      <c r="B634" s="107" t="s">
        <v>1063</v>
      </c>
      <c r="C634" s="36" t="s">
        <v>14</v>
      </c>
      <c r="D634" s="37"/>
      <c r="E634" s="39"/>
      <c r="F634" s="39">
        <f t="shared" si="43"/>
        <v>0</v>
      </c>
      <c r="G634" s="40"/>
      <c r="H634" s="40"/>
      <c r="I634" s="40"/>
      <c r="J634" s="40"/>
      <c r="K634" s="40"/>
      <c r="L634" s="40"/>
      <c r="M634" s="40"/>
      <c r="N634" s="40"/>
      <c r="O634" s="40"/>
      <c r="Q634" s="41"/>
      <c r="R634" s="110"/>
      <c r="S634" s="41"/>
      <c r="T634" s="41"/>
    </row>
    <row r="635" spans="1:20" s="109" customFormat="1" ht="51" outlineLevel="2" x14ac:dyDescent="0.25">
      <c r="A635" s="34" t="s">
        <v>1064</v>
      </c>
      <c r="B635" s="107" t="s">
        <v>1065</v>
      </c>
      <c r="C635" s="36" t="s">
        <v>14</v>
      </c>
      <c r="D635" s="37"/>
      <c r="E635" s="39"/>
      <c r="F635" s="39">
        <f t="shared" si="43"/>
        <v>0</v>
      </c>
      <c r="G635" s="40"/>
      <c r="H635" s="40"/>
      <c r="I635" s="40"/>
      <c r="J635" s="40"/>
      <c r="K635" s="40"/>
      <c r="L635" s="40"/>
      <c r="M635" s="40"/>
      <c r="N635" s="40"/>
      <c r="O635" s="40"/>
      <c r="Q635" s="41"/>
      <c r="R635" s="110"/>
      <c r="S635" s="41"/>
      <c r="T635" s="41"/>
    </row>
    <row r="636" spans="1:20" s="109" customFormat="1" ht="51" outlineLevel="2" x14ac:dyDescent="0.25">
      <c r="A636" s="34" t="s">
        <v>1066</v>
      </c>
      <c r="B636" s="107" t="s">
        <v>1067</v>
      </c>
      <c r="C636" s="36" t="s">
        <v>14</v>
      </c>
      <c r="D636" s="37"/>
      <c r="E636" s="39"/>
      <c r="F636" s="39">
        <f t="shared" si="43"/>
        <v>0</v>
      </c>
      <c r="G636" s="40"/>
      <c r="H636" s="40"/>
      <c r="I636" s="40"/>
      <c r="J636" s="40"/>
      <c r="K636" s="40"/>
      <c r="L636" s="40"/>
      <c r="M636" s="40"/>
      <c r="N636" s="40"/>
      <c r="O636" s="40"/>
      <c r="Q636" s="41"/>
      <c r="R636" s="110"/>
      <c r="S636" s="41"/>
      <c r="T636" s="41"/>
    </row>
    <row r="637" spans="1:20" s="109" customFormat="1" ht="51" outlineLevel="2" x14ac:dyDescent="0.25">
      <c r="A637" s="34" t="s">
        <v>1068</v>
      </c>
      <c r="B637" s="107" t="s">
        <v>1069</v>
      </c>
      <c r="C637" s="36" t="s">
        <v>14</v>
      </c>
      <c r="D637" s="37"/>
      <c r="E637" s="39"/>
      <c r="F637" s="39">
        <f t="shared" si="43"/>
        <v>0</v>
      </c>
      <c r="G637" s="40"/>
      <c r="H637" s="40"/>
      <c r="I637" s="40"/>
      <c r="J637" s="40"/>
      <c r="K637" s="40"/>
      <c r="L637" s="40"/>
      <c r="M637" s="40"/>
      <c r="N637" s="40"/>
      <c r="O637" s="40"/>
      <c r="Q637" s="41"/>
      <c r="R637" s="110"/>
      <c r="S637" s="41"/>
      <c r="T637" s="41"/>
    </row>
    <row r="638" spans="1:20" s="109" customFormat="1" ht="51" outlineLevel="2" x14ac:dyDescent="0.25">
      <c r="A638" s="34" t="s">
        <v>1070</v>
      </c>
      <c r="B638" s="107" t="s">
        <v>1071</v>
      </c>
      <c r="C638" s="36" t="s">
        <v>14</v>
      </c>
      <c r="D638" s="37"/>
      <c r="E638" s="39"/>
      <c r="F638" s="39">
        <f t="shared" si="43"/>
        <v>0</v>
      </c>
      <c r="G638" s="40"/>
      <c r="H638" s="40"/>
      <c r="I638" s="40"/>
      <c r="J638" s="40"/>
      <c r="K638" s="40"/>
      <c r="L638" s="40"/>
      <c r="M638" s="40"/>
      <c r="N638" s="40"/>
      <c r="O638" s="40"/>
      <c r="Q638" s="41"/>
      <c r="R638" s="110"/>
      <c r="S638" s="41"/>
      <c r="T638" s="41"/>
    </row>
    <row r="639" spans="1:20" s="109" customFormat="1" ht="51" outlineLevel="2" x14ac:dyDescent="0.25">
      <c r="A639" s="34" t="s">
        <v>1072</v>
      </c>
      <c r="B639" s="107" t="s">
        <v>1073</v>
      </c>
      <c r="C639" s="36" t="s">
        <v>14</v>
      </c>
      <c r="D639" s="37"/>
      <c r="E639" s="39"/>
      <c r="F639" s="39">
        <f t="shared" si="43"/>
        <v>0</v>
      </c>
      <c r="G639" s="40"/>
      <c r="H639" s="40"/>
      <c r="I639" s="40"/>
      <c r="J639" s="40"/>
      <c r="K639" s="40"/>
      <c r="L639" s="40"/>
      <c r="M639" s="40"/>
      <c r="N639" s="40"/>
      <c r="O639" s="40"/>
      <c r="Q639" s="41"/>
      <c r="R639" s="110"/>
      <c r="S639" s="41"/>
      <c r="T639" s="41"/>
    </row>
    <row r="640" spans="1:20" s="109" customFormat="1" ht="51" outlineLevel="2" x14ac:dyDescent="0.25">
      <c r="A640" s="34" t="s">
        <v>1074</v>
      </c>
      <c r="B640" s="107" t="s">
        <v>1075</v>
      </c>
      <c r="C640" s="36" t="s">
        <v>14</v>
      </c>
      <c r="D640" s="37"/>
      <c r="E640" s="39"/>
      <c r="F640" s="39">
        <f t="shared" si="43"/>
        <v>0</v>
      </c>
      <c r="G640" s="40"/>
      <c r="H640" s="40"/>
      <c r="I640" s="40"/>
      <c r="J640" s="40"/>
      <c r="K640" s="40"/>
      <c r="L640" s="40"/>
      <c r="M640" s="40"/>
      <c r="N640" s="40"/>
      <c r="O640" s="40"/>
      <c r="Q640" s="41"/>
      <c r="R640" s="110"/>
      <c r="S640" s="41"/>
      <c r="T640" s="41"/>
    </row>
    <row r="641" spans="1:20" s="109" customFormat="1" ht="51" outlineLevel="2" x14ac:dyDescent="0.25">
      <c r="A641" s="34" t="s">
        <v>1076</v>
      </c>
      <c r="B641" s="107" t="s">
        <v>1077</v>
      </c>
      <c r="C641" s="36" t="s">
        <v>14</v>
      </c>
      <c r="D641" s="37"/>
      <c r="E641" s="39"/>
      <c r="F641" s="39">
        <f t="shared" si="43"/>
        <v>0</v>
      </c>
      <c r="G641" s="40"/>
      <c r="H641" s="40"/>
      <c r="I641" s="40"/>
      <c r="J641" s="40"/>
      <c r="K641" s="40"/>
      <c r="L641" s="40"/>
      <c r="M641" s="40"/>
      <c r="N641" s="40"/>
      <c r="O641" s="40"/>
      <c r="Q641" s="41"/>
      <c r="R641" s="110"/>
      <c r="S641" s="41"/>
      <c r="T641" s="41"/>
    </row>
    <row r="642" spans="1:20" s="111" customFormat="1" ht="51" outlineLevel="2" x14ac:dyDescent="0.25">
      <c r="A642" s="34" t="s">
        <v>1078</v>
      </c>
      <c r="B642" s="107" t="s">
        <v>1079</v>
      </c>
      <c r="C642" s="36" t="s">
        <v>14</v>
      </c>
      <c r="D642" s="37"/>
      <c r="E642" s="39"/>
      <c r="F642" s="39">
        <f t="shared" si="43"/>
        <v>0</v>
      </c>
      <c r="G642" s="40"/>
      <c r="H642" s="40"/>
      <c r="I642" s="40"/>
      <c r="J642" s="40"/>
      <c r="K642" s="40"/>
      <c r="L642" s="40"/>
      <c r="M642" s="40"/>
      <c r="N642" s="40"/>
      <c r="O642" s="40"/>
      <c r="Q642" s="3"/>
      <c r="R642" s="112"/>
      <c r="S642" s="3"/>
      <c r="T642" s="3"/>
    </row>
    <row r="643" spans="1:20" s="109" customFormat="1" ht="51" outlineLevel="2" x14ac:dyDescent="0.25">
      <c r="A643" s="34" t="s">
        <v>1080</v>
      </c>
      <c r="B643" s="107" t="s">
        <v>1081</v>
      </c>
      <c r="C643" s="36" t="s">
        <v>14</v>
      </c>
      <c r="D643" s="37"/>
      <c r="E643" s="39"/>
      <c r="F643" s="39">
        <f t="shared" si="43"/>
        <v>0</v>
      </c>
      <c r="G643" s="40"/>
      <c r="H643" s="40"/>
      <c r="I643" s="40"/>
      <c r="J643" s="40"/>
      <c r="K643" s="40"/>
      <c r="L643" s="40"/>
      <c r="M643" s="40"/>
      <c r="N643" s="40"/>
      <c r="O643" s="40"/>
      <c r="Q643" s="41"/>
      <c r="R643" s="110"/>
      <c r="S643" s="41"/>
      <c r="T643" s="41"/>
    </row>
    <row r="644" spans="1:20" s="109" customFormat="1" ht="51" outlineLevel="2" x14ac:dyDescent="0.25">
      <c r="A644" s="34" t="s">
        <v>1082</v>
      </c>
      <c r="B644" s="107" t="s">
        <v>1083</v>
      </c>
      <c r="C644" s="36" t="s">
        <v>14</v>
      </c>
      <c r="D644" s="37"/>
      <c r="E644" s="39"/>
      <c r="F644" s="39">
        <f t="shared" si="43"/>
        <v>0</v>
      </c>
      <c r="G644" s="40"/>
      <c r="H644" s="40">
        <v>32677</v>
      </c>
      <c r="I644" s="40">
        <v>67736</v>
      </c>
      <c r="J644" s="40">
        <v>13822</v>
      </c>
      <c r="K644" s="40"/>
      <c r="L644" s="40"/>
      <c r="M644" s="40"/>
      <c r="N644" s="40"/>
      <c r="O644" s="40"/>
      <c r="Q644" s="41"/>
      <c r="R644" s="110"/>
      <c r="S644" s="41"/>
      <c r="T644" s="41"/>
    </row>
    <row r="645" spans="1:20" s="111" customFormat="1" ht="51" outlineLevel="2" x14ac:dyDescent="0.25">
      <c r="A645" s="34" t="s">
        <v>1084</v>
      </c>
      <c r="B645" s="107" t="s">
        <v>1085</v>
      </c>
      <c r="C645" s="36" t="s">
        <v>14</v>
      </c>
      <c r="D645" s="37"/>
      <c r="E645" s="39"/>
      <c r="F645" s="39">
        <f t="shared" si="43"/>
        <v>0</v>
      </c>
      <c r="G645" s="40"/>
      <c r="H645" s="40">
        <f>H644*3+I644+J644</f>
        <v>179589</v>
      </c>
      <c r="I645" s="40"/>
      <c r="J645" s="40"/>
      <c r="K645" s="40"/>
      <c r="L645" s="40"/>
      <c r="M645" s="40"/>
      <c r="N645" s="40"/>
      <c r="O645" s="40"/>
      <c r="Q645" s="3"/>
      <c r="R645" s="112"/>
      <c r="S645" s="3"/>
      <c r="T645" s="3"/>
    </row>
    <row r="646" spans="1:20" s="109" customFormat="1" ht="51" outlineLevel="2" x14ac:dyDescent="0.25">
      <c r="A646" s="34" t="s">
        <v>1086</v>
      </c>
      <c r="B646" s="107" t="s">
        <v>1087</v>
      </c>
      <c r="C646" s="36" t="s">
        <v>14</v>
      </c>
      <c r="D646" s="37"/>
      <c r="E646" s="39"/>
      <c r="F646" s="39">
        <f t="shared" si="43"/>
        <v>0</v>
      </c>
      <c r="G646" s="40"/>
      <c r="H646" s="40"/>
      <c r="I646" s="40"/>
      <c r="J646" s="40"/>
      <c r="K646" s="40"/>
      <c r="L646" s="40"/>
      <c r="M646" s="40"/>
      <c r="N646" s="40"/>
      <c r="O646" s="40"/>
      <c r="Q646" s="41"/>
      <c r="R646" s="110"/>
      <c r="S646" s="41"/>
      <c r="T646" s="41"/>
    </row>
    <row r="647" spans="1:20" s="109" customFormat="1" ht="51" outlineLevel="2" x14ac:dyDescent="0.25">
      <c r="A647" s="34" t="s">
        <v>1088</v>
      </c>
      <c r="B647" s="107" t="s">
        <v>1089</v>
      </c>
      <c r="C647" s="36" t="s">
        <v>14</v>
      </c>
      <c r="D647" s="37"/>
      <c r="E647" s="39"/>
      <c r="F647" s="39">
        <f t="shared" si="43"/>
        <v>0</v>
      </c>
      <c r="G647" s="40"/>
      <c r="H647" s="40"/>
      <c r="I647" s="40"/>
      <c r="J647" s="40"/>
      <c r="K647" s="40"/>
      <c r="L647" s="40"/>
      <c r="M647" s="40"/>
      <c r="N647" s="40"/>
      <c r="O647" s="40"/>
      <c r="Q647" s="41"/>
      <c r="R647" s="110"/>
      <c r="S647" s="41"/>
      <c r="T647" s="41"/>
    </row>
    <row r="648" spans="1:20" s="111" customFormat="1" ht="51" outlineLevel="2" x14ac:dyDescent="0.25">
      <c r="A648" s="34" t="s">
        <v>1090</v>
      </c>
      <c r="B648" s="107" t="s">
        <v>1091</v>
      </c>
      <c r="C648" s="36" t="s">
        <v>14</v>
      </c>
      <c r="D648" s="37"/>
      <c r="E648" s="39"/>
      <c r="F648" s="39">
        <f t="shared" si="43"/>
        <v>0</v>
      </c>
      <c r="G648" s="40"/>
      <c r="H648" s="40"/>
      <c r="I648" s="40"/>
      <c r="J648" s="40"/>
      <c r="K648" s="40"/>
      <c r="L648" s="40"/>
      <c r="M648" s="40"/>
      <c r="N648" s="40"/>
      <c r="O648" s="40"/>
      <c r="Q648" s="3"/>
      <c r="R648" s="112"/>
      <c r="S648" s="3"/>
      <c r="T648" s="3"/>
    </row>
    <row r="649" spans="1:20" s="111" customFormat="1" ht="51" outlineLevel="2" x14ac:dyDescent="0.25">
      <c r="A649" s="34" t="s">
        <v>1092</v>
      </c>
      <c r="B649" s="107" t="s">
        <v>1093</v>
      </c>
      <c r="C649" s="36" t="s">
        <v>14</v>
      </c>
      <c r="D649" s="37"/>
      <c r="E649" s="39"/>
      <c r="F649" s="39">
        <f t="shared" si="43"/>
        <v>0</v>
      </c>
      <c r="G649" s="40"/>
      <c r="H649" s="40"/>
      <c r="I649" s="40"/>
      <c r="J649" s="40"/>
      <c r="K649" s="40"/>
      <c r="L649" s="40"/>
      <c r="M649" s="40"/>
      <c r="N649" s="40"/>
      <c r="O649" s="40"/>
      <c r="Q649" s="3"/>
      <c r="R649" s="112"/>
      <c r="S649" s="3"/>
      <c r="T649" s="3"/>
    </row>
    <row r="650" spans="1:20" s="111" customFormat="1" ht="63.75" outlineLevel="2" x14ac:dyDescent="0.25">
      <c r="A650" s="34" t="s">
        <v>1094</v>
      </c>
      <c r="B650" s="107" t="s">
        <v>1095</v>
      </c>
      <c r="C650" s="36" t="s">
        <v>14</v>
      </c>
      <c r="D650" s="37"/>
      <c r="E650" s="39"/>
      <c r="F650" s="39">
        <f t="shared" si="43"/>
        <v>0</v>
      </c>
      <c r="G650" s="40"/>
      <c r="H650" s="40"/>
      <c r="I650" s="40"/>
      <c r="J650" s="40"/>
      <c r="K650" s="40"/>
      <c r="L650" s="40"/>
      <c r="M650" s="40"/>
      <c r="N650" s="40"/>
      <c r="O650" s="40"/>
      <c r="Q650" s="3"/>
      <c r="R650" s="112"/>
      <c r="S650" s="3"/>
      <c r="T650" s="3"/>
    </row>
    <row r="651" spans="1:20" s="109" customFormat="1" outlineLevel="2" x14ac:dyDescent="0.25">
      <c r="A651" s="43">
        <v>20.6</v>
      </c>
      <c r="B651" s="55" t="s">
        <v>1096</v>
      </c>
      <c r="C651" s="44"/>
      <c r="D651" s="32"/>
      <c r="E651" s="33"/>
      <c r="F651" s="33"/>
      <c r="G651" s="40"/>
      <c r="H651" s="40"/>
      <c r="I651" s="40"/>
      <c r="J651" s="40"/>
      <c r="K651" s="40"/>
      <c r="L651" s="40"/>
      <c r="M651" s="40"/>
      <c r="N651" s="40"/>
      <c r="O651" s="40"/>
      <c r="Q651" s="41"/>
      <c r="R651" s="110"/>
      <c r="S651" s="41"/>
      <c r="T651" s="41"/>
    </row>
    <row r="652" spans="1:20" s="109" customFormat="1" ht="63.75" outlineLevel="2" x14ac:dyDescent="0.25">
      <c r="A652" s="34" t="s">
        <v>1097</v>
      </c>
      <c r="B652" s="107" t="s">
        <v>1098</v>
      </c>
      <c r="C652" s="36" t="s">
        <v>14</v>
      </c>
      <c r="D652" s="37"/>
      <c r="E652" s="39"/>
      <c r="F652" s="39">
        <f t="shared" si="43"/>
        <v>0</v>
      </c>
      <c r="G652" s="40"/>
      <c r="H652" s="40"/>
      <c r="I652" s="40"/>
      <c r="J652" s="40"/>
      <c r="K652" s="40"/>
      <c r="L652" s="40"/>
      <c r="M652" s="40"/>
      <c r="N652" s="40"/>
      <c r="O652" s="40"/>
      <c r="Q652" s="41"/>
      <c r="R652" s="110"/>
      <c r="S652" s="41"/>
      <c r="T652" s="41"/>
    </row>
    <row r="653" spans="1:20" s="109" customFormat="1" ht="63.75" outlineLevel="2" x14ac:dyDescent="0.25">
      <c r="A653" s="34" t="s">
        <v>1099</v>
      </c>
      <c r="B653" s="107" t="s">
        <v>1100</v>
      </c>
      <c r="C653" s="36" t="s">
        <v>14</v>
      </c>
      <c r="D653" s="37"/>
      <c r="E653" s="39"/>
      <c r="F653" s="39">
        <f t="shared" si="43"/>
        <v>0</v>
      </c>
      <c r="G653" s="40"/>
      <c r="H653" s="40"/>
      <c r="I653" s="40"/>
      <c r="J653" s="40"/>
      <c r="K653" s="40"/>
      <c r="L653" s="40"/>
      <c r="M653" s="40"/>
      <c r="N653" s="40"/>
      <c r="O653" s="40"/>
      <c r="Q653" s="41"/>
      <c r="R653" s="110"/>
      <c r="S653" s="41"/>
      <c r="T653" s="41"/>
    </row>
    <row r="654" spans="1:20" s="109" customFormat="1" ht="38.25" outlineLevel="2" x14ac:dyDescent="0.25">
      <c r="A654" s="34" t="s">
        <v>1101</v>
      </c>
      <c r="B654" s="107" t="s">
        <v>1102</v>
      </c>
      <c r="C654" s="36" t="s">
        <v>14</v>
      </c>
      <c r="D654" s="37"/>
      <c r="E654" s="39"/>
      <c r="F654" s="39">
        <f t="shared" si="43"/>
        <v>0</v>
      </c>
      <c r="G654" s="40"/>
      <c r="H654" s="40"/>
      <c r="I654" s="40"/>
      <c r="J654" s="40"/>
      <c r="K654" s="40"/>
      <c r="L654" s="40"/>
      <c r="M654" s="40"/>
      <c r="N654" s="40"/>
      <c r="O654" s="40"/>
      <c r="Q654" s="41"/>
      <c r="R654" s="110"/>
      <c r="S654" s="41"/>
      <c r="T654" s="41"/>
    </row>
    <row r="655" spans="1:20" s="111" customFormat="1" outlineLevel="1" x14ac:dyDescent="0.25">
      <c r="A655" s="43">
        <v>20.7</v>
      </c>
      <c r="B655" s="55" t="s">
        <v>1103</v>
      </c>
      <c r="C655" s="44"/>
      <c r="D655" s="32"/>
      <c r="E655" s="33"/>
      <c r="F655" s="33"/>
      <c r="G655" s="40"/>
      <c r="H655" s="40"/>
      <c r="I655" s="40"/>
      <c r="J655" s="40"/>
      <c r="K655" s="40"/>
      <c r="L655" s="40"/>
      <c r="M655" s="40"/>
      <c r="N655" s="40"/>
      <c r="O655" s="40"/>
      <c r="Q655" s="3"/>
      <c r="R655" s="112"/>
      <c r="S655" s="3"/>
      <c r="T655" s="3"/>
    </row>
    <row r="656" spans="1:20" ht="38.25" outlineLevel="2" x14ac:dyDescent="0.25">
      <c r="A656" s="34" t="s">
        <v>1104</v>
      </c>
      <c r="B656" s="107" t="s">
        <v>1105</v>
      </c>
      <c r="C656" s="36" t="s">
        <v>17</v>
      </c>
      <c r="D656" s="37"/>
      <c r="E656" s="39"/>
      <c r="F656" s="39">
        <f t="shared" si="43"/>
        <v>0</v>
      </c>
      <c r="G656" s="40"/>
      <c r="H656" s="40"/>
      <c r="I656" s="40"/>
      <c r="J656" s="40"/>
      <c r="K656" s="40"/>
      <c r="L656" s="40"/>
      <c r="M656" s="40"/>
      <c r="N656" s="40"/>
      <c r="O656" s="40"/>
      <c r="Q656" s="3"/>
      <c r="S656" s="3"/>
    </row>
    <row r="657" spans="1:20" ht="38.25" outlineLevel="2" x14ac:dyDescent="0.25">
      <c r="A657" s="34" t="s">
        <v>1106</v>
      </c>
      <c r="B657" s="107" t="s">
        <v>1107</v>
      </c>
      <c r="C657" s="36" t="s">
        <v>17</v>
      </c>
      <c r="D657" s="37"/>
      <c r="E657" s="39"/>
      <c r="F657" s="39">
        <f t="shared" si="43"/>
        <v>0</v>
      </c>
      <c r="G657" s="40"/>
      <c r="H657" s="40"/>
      <c r="I657" s="40"/>
      <c r="J657" s="40"/>
      <c r="K657" s="40"/>
      <c r="L657" s="40"/>
      <c r="M657" s="40"/>
      <c r="N657" s="40"/>
      <c r="O657" s="40"/>
      <c r="Q657" s="3"/>
      <c r="S657" s="3"/>
    </row>
    <row r="658" spans="1:20" ht="38.25" outlineLevel="2" x14ac:dyDescent="0.25">
      <c r="A658" s="34" t="s">
        <v>1108</v>
      </c>
      <c r="B658" s="107" t="s">
        <v>1109</v>
      </c>
      <c r="C658" s="36" t="s">
        <v>14</v>
      </c>
      <c r="D658" s="37"/>
      <c r="E658" s="39"/>
      <c r="F658" s="39">
        <f t="shared" si="43"/>
        <v>0</v>
      </c>
      <c r="G658" s="40"/>
      <c r="H658" s="40"/>
      <c r="I658" s="40"/>
      <c r="J658" s="40"/>
      <c r="K658" s="40"/>
      <c r="L658" s="40"/>
      <c r="M658" s="40"/>
      <c r="N658" s="40"/>
      <c r="O658" s="40"/>
      <c r="Q658" s="3"/>
      <c r="S658" s="3"/>
    </row>
    <row r="659" spans="1:20" ht="63.75" outlineLevel="2" x14ac:dyDescent="0.25">
      <c r="A659" s="34" t="s">
        <v>1110</v>
      </c>
      <c r="B659" s="107" t="s">
        <v>1111</v>
      </c>
      <c r="C659" s="36" t="s">
        <v>17</v>
      </c>
      <c r="D659" s="37"/>
      <c r="E659" s="39"/>
      <c r="F659" s="39">
        <f t="shared" si="43"/>
        <v>0</v>
      </c>
      <c r="G659" s="40"/>
      <c r="H659" s="40"/>
      <c r="I659" s="40"/>
      <c r="J659" s="40"/>
      <c r="K659" s="40"/>
      <c r="L659" s="40"/>
      <c r="M659" s="40"/>
      <c r="N659" s="40"/>
      <c r="O659" s="40"/>
      <c r="Q659" s="3"/>
      <c r="S659" s="3"/>
    </row>
    <row r="660" spans="1:20" ht="51" outlineLevel="2" x14ac:dyDescent="0.25">
      <c r="A660" s="34" t="s">
        <v>1112</v>
      </c>
      <c r="B660" s="107" t="s">
        <v>1113</v>
      </c>
      <c r="C660" s="36" t="s">
        <v>17</v>
      </c>
      <c r="D660" s="37"/>
      <c r="E660" s="39"/>
      <c r="F660" s="39">
        <f t="shared" si="43"/>
        <v>0</v>
      </c>
      <c r="G660" s="40"/>
      <c r="H660" s="40"/>
      <c r="I660" s="40"/>
      <c r="J660" s="40"/>
      <c r="K660" s="40"/>
      <c r="L660" s="40"/>
      <c r="M660" s="40"/>
      <c r="N660" s="40"/>
      <c r="O660" s="40"/>
      <c r="Q660" s="3"/>
      <c r="S660" s="3"/>
    </row>
    <row r="661" spans="1:20" ht="51" outlineLevel="2" x14ac:dyDescent="0.25">
      <c r="A661" s="34" t="s">
        <v>1114</v>
      </c>
      <c r="B661" s="107" t="s">
        <v>1115</v>
      </c>
      <c r="C661" s="36" t="s">
        <v>17</v>
      </c>
      <c r="D661" s="37"/>
      <c r="E661" s="39"/>
      <c r="F661" s="39">
        <f t="shared" si="43"/>
        <v>0</v>
      </c>
      <c r="G661" s="40"/>
      <c r="H661" s="40"/>
      <c r="I661" s="40"/>
      <c r="J661" s="40"/>
      <c r="K661" s="40"/>
      <c r="L661" s="40"/>
      <c r="M661" s="40"/>
      <c r="N661" s="40"/>
      <c r="O661" s="40"/>
      <c r="Q661" s="3"/>
      <c r="S661" s="3"/>
    </row>
    <row r="662" spans="1:20" ht="51" outlineLevel="2" x14ac:dyDescent="0.25">
      <c r="A662" s="34" t="s">
        <v>1116</v>
      </c>
      <c r="B662" s="107" t="s">
        <v>1117</v>
      </c>
      <c r="C662" s="36" t="s">
        <v>17</v>
      </c>
      <c r="D662" s="37"/>
      <c r="E662" s="39"/>
      <c r="F662" s="39">
        <f t="shared" si="43"/>
        <v>0</v>
      </c>
      <c r="G662" s="40"/>
      <c r="H662" s="40"/>
      <c r="I662" s="40"/>
      <c r="J662" s="40"/>
      <c r="K662" s="40"/>
      <c r="L662" s="40"/>
      <c r="M662" s="40"/>
      <c r="N662" s="40"/>
      <c r="O662" s="40"/>
      <c r="Q662" s="3"/>
      <c r="S662" s="3"/>
    </row>
    <row r="663" spans="1:20" ht="51" outlineLevel="2" x14ac:dyDescent="0.25">
      <c r="A663" s="34" t="s">
        <v>1118</v>
      </c>
      <c r="B663" s="107" t="s">
        <v>1119</v>
      </c>
      <c r="C663" s="36" t="s">
        <v>17</v>
      </c>
      <c r="D663" s="37"/>
      <c r="E663" s="39"/>
      <c r="F663" s="39">
        <f t="shared" si="43"/>
        <v>0</v>
      </c>
      <c r="G663" s="40"/>
      <c r="H663" s="40"/>
      <c r="I663" s="40"/>
      <c r="J663" s="40"/>
      <c r="K663" s="40"/>
      <c r="L663" s="40"/>
      <c r="M663" s="40"/>
      <c r="N663" s="40"/>
      <c r="O663" s="40"/>
      <c r="Q663" s="3"/>
      <c r="S663" s="3"/>
    </row>
    <row r="664" spans="1:20" ht="76.5" outlineLevel="2" x14ac:dyDescent="0.25">
      <c r="A664" s="34" t="s">
        <v>1120</v>
      </c>
      <c r="B664" s="107" t="s">
        <v>1121</v>
      </c>
      <c r="C664" s="36" t="s">
        <v>17</v>
      </c>
      <c r="D664" s="37"/>
      <c r="E664" s="39"/>
      <c r="F664" s="39">
        <f t="shared" si="43"/>
        <v>0</v>
      </c>
      <c r="G664" s="40"/>
      <c r="H664" s="40"/>
      <c r="I664" s="40"/>
      <c r="J664" s="40"/>
      <c r="K664" s="40"/>
      <c r="L664" s="40"/>
      <c r="M664" s="40"/>
      <c r="N664" s="40"/>
      <c r="O664" s="40"/>
      <c r="Q664" s="3"/>
      <c r="S664" s="3"/>
    </row>
    <row r="665" spans="1:20" ht="76.5" outlineLevel="2" x14ac:dyDescent="0.25">
      <c r="A665" s="34" t="s">
        <v>1122</v>
      </c>
      <c r="B665" s="107" t="s">
        <v>1123</v>
      </c>
      <c r="C665" s="36" t="s">
        <v>17</v>
      </c>
      <c r="D665" s="37"/>
      <c r="E665" s="39"/>
      <c r="F665" s="39">
        <f t="shared" si="43"/>
        <v>0</v>
      </c>
      <c r="G665" s="40"/>
      <c r="H665" s="40"/>
      <c r="I665" s="40"/>
      <c r="J665" s="40"/>
      <c r="K665" s="40"/>
      <c r="L665" s="40"/>
      <c r="M665" s="40"/>
      <c r="N665" s="40"/>
      <c r="O665" s="40"/>
      <c r="Q665" s="3"/>
      <c r="S665" s="3"/>
    </row>
    <row r="666" spans="1:20" ht="38.25" outlineLevel="2" x14ac:dyDescent="0.25">
      <c r="A666" s="34" t="s">
        <v>1124</v>
      </c>
      <c r="B666" s="107" t="s">
        <v>1125</v>
      </c>
      <c r="C666" s="36" t="s">
        <v>17</v>
      </c>
      <c r="D666" s="37"/>
      <c r="E666" s="39"/>
      <c r="F666" s="39">
        <f t="shared" si="43"/>
        <v>0</v>
      </c>
      <c r="G666" s="40"/>
      <c r="H666" s="40"/>
      <c r="I666" s="40"/>
      <c r="J666" s="40"/>
      <c r="K666" s="40"/>
      <c r="L666" s="40"/>
      <c r="M666" s="40"/>
      <c r="N666" s="40"/>
      <c r="O666" s="40"/>
      <c r="Q666" s="3"/>
      <c r="S666" s="3"/>
    </row>
    <row r="667" spans="1:20" ht="51" outlineLevel="2" x14ac:dyDescent="0.25">
      <c r="A667" s="34" t="s">
        <v>1126</v>
      </c>
      <c r="B667" s="107" t="s">
        <v>1127</v>
      </c>
      <c r="C667" s="36" t="s">
        <v>17</v>
      </c>
      <c r="D667" s="37"/>
      <c r="E667" s="39"/>
      <c r="F667" s="39">
        <f t="shared" si="43"/>
        <v>0</v>
      </c>
      <c r="G667" s="40"/>
      <c r="H667" s="40"/>
      <c r="I667" s="40"/>
      <c r="J667" s="40"/>
      <c r="K667" s="40"/>
      <c r="L667" s="40"/>
      <c r="M667" s="40"/>
      <c r="N667" s="40"/>
      <c r="O667" s="40"/>
      <c r="Q667" s="3"/>
      <c r="S667" s="3"/>
    </row>
    <row r="668" spans="1:20" s="1" customFormat="1" ht="38.25" outlineLevel="2" x14ac:dyDescent="0.25">
      <c r="A668" s="34" t="s">
        <v>1128</v>
      </c>
      <c r="B668" s="107" t="s">
        <v>1129</v>
      </c>
      <c r="C668" s="36" t="s">
        <v>17</v>
      </c>
      <c r="D668" s="37"/>
      <c r="E668" s="39"/>
      <c r="F668" s="39">
        <f t="shared" si="43"/>
        <v>0</v>
      </c>
      <c r="G668" s="40"/>
      <c r="H668" s="40"/>
      <c r="I668" s="40"/>
      <c r="J668" s="40"/>
      <c r="K668" s="40"/>
      <c r="L668" s="40"/>
      <c r="M668" s="40"/>
      <c r="N668" s="40"/>
      <c r="O668" s="40"/>
      <c r="Q668" s="41"/>
      <c r="R668" s="42"/>
      <c r="S668" s="41"/>
      <c r="T668" s="41"/>
    </row>
    <row r="669" spans="1:20" s="1" customFormat="1" ht="38.25" outlineLevel="2" x14ac:dyDescent="0.25">
      <c r="A669" s="34" t="s">
        <v>1130</v>
      </c>
      <c r="B669" s="107" t="s">
        <v>1131</v>
      </c>
      <c r="C669" s="36" t="s">
        <v>17</v>
      </c>
      <c r="D669" s="37"/>
      <c r="E669" s="39"/>
      <c r="F669" s="39">
        <f t="shared" si="43"/>
        <v>0</v>
      </c>
      <c r="G669" s="40"/>
      <c r="H669" s="40"/>
      <c r="I669" s="40"/>
      <c r="J669" s="40"/>
      <c r="K669" s="40"/>
      <c r="L669" s="40"/>
      <c r="M669" s="40"/>
      <c r="N669" s="40"/>
      <c r="O669" s="40"/>
      <c r="Q669" s="41"/>
      <c r="R669" s="42"/>
      <c r="S669" s="41"/>
      <c r="T669" s="41"/>
    </row>
    <row r="670" spans="1:20" s="109" customFormat="1" outlineLevel="1" x14ac:dyDescent="0.25">
      <c r="A670" s="43">
        <v>20.8</v>
      </c>
      <c r="B670" s="113" t="s">
        <v>1132</v>
      </c>
      <c r="C670" s="44"/>
      <c r="D670" s="32"/>
      <c r="E670" s="33"/>
      <c r="F670" s="33"/>
      <c r="G670" s="40"/>
      <c r="H670" s="40"/>
      <c r="I670" s="40"/>
      <c r="J670" s="40"/>
      <c r="K670" s="40"/>
      <c r="L670" s="40"/>
      <c r="M670" s="40"/>
      <c r="N670" s="40"/>
      <c r="O670" s="40"/>
      <c r="Q670" s="41"/>
      <c r="R670" s="110"/>
      <c r="S670" s="41"/>
      <c r="T670" s="41"/>
    </row>
    <row r="671" spans="1:20" s="109" customFormat="1" ht="63.75" outlineLevel="2" x14ac:dyDescent="0.25">
      <c r="A671" s="34" t="s">
        <v>1133</v>
      </c>
      <c r="B671" s="107" t="s">
        <v>1134</v>
      </c>
      <c r="C671" s="36" t="s">
        <v>14</v>
      </c>
      <c r="D671" s="37"/>
      <c r="E671" s="39"/>
      <c r="F671" s="39">
        <f t="shared" si="43"/>
        <v>0</v>
      </c>
      <c r="G671" s="40"/>
      <c r="H671" s="40"/>
      <c r="I671" s="40"/>
      <c r="J671" s="40"/>
      <c r="K671" s="40"/>
      <c r="L671" s="40"/>
      <c r="M671" s="40"/>
      <c r="N671" s="40"/>
      <c r="O671" s="40"/>
      <c r="Q671" s="41"/>
      <c r="R671" s="110"/>
      <c r="S671" s="41"/>
      <c r="T671" s="41"/>
    </row>
    <row r="672" spans="1:20" s="109" customFormat="1" ht="89.25" outlineLevel="2" x14ac:dyDescent="0.25">
      <c r="A672" s="34" t="s">
        <v>1135</v>
      </c>
      <c r="B672" s="107" t="s">
        <v>1136</v>
      </c>
      <c r="C672" s="87" t="s">
        <v>17</v>
      </c>
      <c r="D672" s="37"/>
      <c r="E672" s="39"/>
      <c r="F672" s="39">
        <f t="shared" si="43"/>
        <v>0</v>
      </c>
      <c r="G672" s="40"/>
      <c r="H672" s="40"/>
      <c r="I672" s="40"/>
      <c r="J672" s="40"/>
      <c r="K672" s="40"/>
      <c r="L672" s="40"/>
      <c r="M672" s="40"/>
      <c r="N672" s="40"/>
      <c r="O672" s="40"/>
      <c r="Q672" s="41"/>
      <c r="R672" s="110"/>
      <c r="S672" s="41"/>
      <c r="T672" s="41"/>
    </row>
    <row r="673" spans="1:20" s="109" customFormat="1" ht="51" outlineLevel="2" x14ac:dyDescent="0.25">
      <c r="A673" s="34" t="s">
        <v>1137</v>
      </c>
      <c r="B673" s="107" t="s">
        <v>1138</v>
      </c>
      <c r="C673" s="87" t="s">
        <v>17</v>
      </c>
      <c r="D673" s="37"/>
      <c r="E673" s="39"/>
      <c r="F673" s="39">
        <f t="shared" si="43"/>
        <v>0</v>
      </c>
      <c r="G673" s="40"/>
      <c r="H673" s="40"/>
      <c r="I673" s="40"/>
      <c r="J673" s="40"/>
      <c r="K673" s="40"/>
      <c r="L673" s="40"/>
      <c r="M673" s="40"/>
      <c r="N673" s="40"/>
      <c r="O673" s="40"/>
      <c r="Q673" s="41"/>
      <c r="R673" s="110"/>
      <c r="S673" s="41"/>
      <c r="T673" s="41"/>
    </row>
    <row r="674" spans="1:20" s="109" customFormat="1" ht="38.25" outlineLevel="2" x14ac:dyDescent="0.25">
      <c r="A674" s="34" t="s">
        <v>1139</v>
      </c>
      <c r="B674" s="114" t="s">
        <v>1140</v>
      </c>
      <c r="C674" s="36" t="s">
        <v>17</v>
      </c>
      <c r="D674" s="37"/>
      <c r="E674" s="39"/>
      <c r="F674" s="39">
        <f t="shared" si="43"/>
        <v>0</v>
      </c>
      <c r="G674" s="40"/>
      <c r="H674" s="40"/>
      <c r="I674" s="40"/>
      <c r="J674" s="40"/>
      <c r="K674" s="40"/>
      <c r="L674" s="40"/>
      <c r="M674" s="40"/>
      <c r="N674" s="40"/>
      <c r="O674" s="40"/>
      <c r="Q674" s="41"/>
      <c r="R674" s="110"/>
      <c r="S674" s="41"/>
      <c r="T674" s="41"/>
    </row>
    <row r="675" spans="1:20" s="109" customFormat="1" ht="51" outlineLevel="2" x14ac:dyDescent="0.25">
      <c r="A675" s="34" t="s">
        <v>1141</v>
      </c>
      <c r="B675" s="99" t="s">
        <v>1142</v>
      </c>
      <c r="C675" s="36" t="s">
        <v>17</v>
      </c>
      <c r="D675" s="37"/>
      <c r="E675" s="39"/>
      <c r="F675" s="39">
        <f t="shared" si="43"/>
        <v>0</v>
      </c>
      <c r="G675" s="40"/>
      <c r="H675" s="40"/>
      <c r="I675" s="40"/>
      <c r="J675" s="40"/>
      <c r="K675" s="40"/>
      <c r="L675" s="40"/>
      <c r="M675" s="40"/>
      <c r="N675" s="40"/>
      <c r="O675" s="40"/>
      <c r="Q675" s="41"/>
      <c r="R675" s="110"/>
      <c r="S675" s="41"/>
      <c r="T675" s="41"/>
    </row>
    <row r="676" spans="1:20" s="109" customFormat="1" ht="51" outlineLevel="2" x14ac:dyDescent="0.25">
      <c r="A676" s="34" t="s">
        <v>1143</v>
      </c>
      <c r="B676" s="99" t="s">
        <v>1144</v>
      </c>
      <c r="C676" s="36" t="s">
        <v>17</v>
      </c>
      <c r="D676" s="37"/>
      <c r="E676" s="39"/>
      <c r="F676" s="39">
        <f t="shared" ref="F676:F679" si="44">D676*E676</f>
        <v>0</v>
      </c>
      <c r="G676" s="40"/>
      <c r="H676" s="40"/>
      <c r="I676" s="40"/>
      <c r="J676" s="40"/>
      <c r="K676" s="40"/>
      <c r="L676" s="40"/>
      <c r="M676" s="40"/>
      <c r="N676" s="40"/>
      <c r="O676" s="40"/>
      <c r="Q676" s="41"/>
      <c r="R676" s="110"/>
      <c r="S676" s="41"/>
      <c r="T676" s="41"/>
    </row>
    <row r="677" spans="1:20" s="109" customFormat="1" ht="51" outlineLevel="2" x14ac:dyDescent="0.25">
      <c r="A677" s="34" t="s">
        <v>1145</v>
      </c>
      <c r="B677" s="99" t="s">
        <v>1146</v>
      </c>
      <c r="C677" s="36" t="s">
        <v>17</v>
      </c>
      <c r="D677" s="37"/>
      <c r="E677" s="39"/>
      <c r="F677" s="39">
        <f t="shared" si="44"/>
        <v>0</v>
      </c>
      <c r="G677" s="40"/>
      <c r="H677" s="40"/>
      <c r="I677" s="40"/>
      <c r="J677" s="40"/>
      <c r="K677" s="40"/>
      <c r="L677" s="40"/>
      <c r="M677" s="40"/>
      <c r="N677" s="40"/>
      <c r="O677" s="40"/>
      <c r="Q677" s="41"/>
      <c r="R677" s="110"/>
      <c r="S677" s="41"/>
      <c r="T677" s="41"/>
    </row>
    <row r="678" spans="1:20" s="109" customFormat="1" ht="63.75" outlineLevel="2" x14ac:dyDescent="0.25">
      <c r="A678" s="34" t="s">
        <v>1147</v>
      </c>
      <c r="B678" s="99" t="s">
        <v>1148</v>
      </c>
      <c r="C678" s="36" t="s">
        <v>17</v>
      </c>
      <c r="D678" s="37"/>
      <c r="E678" s="39"/>
      <c r="F678" s="39">
        <f t="shared" si="44"/>
        <v>0</v>
      </c>
      <c r="G678" s="40"/>
      <c r="H678" s="40"/>
      <c r="I678" s="40"/>
      <c r="J678" s="40"/>
      <c r="K678" s="40"/>
      <c r="L678" s="40"/>
      <c r="M678" s="40"/>
      <c r="N678" s="40"/>
      <c r="O678" s="40"/>
      <c r="Q678" s="41"/>
      <c r="R678" s="110"/>
      <c r="S678" s="41"/>
      <c r="T678" s="41"/>
    </row>
    <row r="679" spans="1:20" s="111" customFormat="1" ht="38.25" outlineLevel="2" x14ac:dyDescent="0.25">
      <c r="A679" s="34" t="s">
        <v>1149</v>
      </c>
      <c r="B679" s="99" t="s">
        <v>1150</v>
      </c>
      <c r="C679" s="36" t="s">
        <v>17</v>
      </c>
      <c r="D679" s="37"/>
      <c r="E679" s="39"/>
      <c r="F679" s="39">
        <f t="shared" si="44"/>
        <v>0</v>
      </c>
      <c r="G679" s="40"/>
      <c r="H679" s="40"/>
      <c r="I679" s="40"/>
      <c r="J679" s="40"/>
      <c r="K679" s="40"/>
      <c r="L679" s="40"/>
      <c r="M679" s="40"/>
      <c r="N679" s="40"/>
      <c r="O679" s="40"/>
      <c r="Q679" s="3"/>
      <c r="R679" s="112"/>
      <c r="S679" s="3"/>
      <c r="T679" s="3"/>
    </row>
    <row r="680" spans="1:20" s="111" customFormat="1" outlineLevel="1" x14ac:dyDescent="0.25">
      <c r="A680" s="57"/>
      <c r="B680" s="4"/>
      <c r="C680" s="5"/>
      <c r="D680" s="46"/>
      <c r="E680" s="58" t="str">
        <f>"TOTAL CAPÍTULO "&amp;$A$602</f>
        <v>TOTAL CAPÍTULO 20</v>
      </c>
      <c r="F680" s="48">
        <f>SUM(F604:F679)</f>
        <v>0</v>
      </c>
      <c r="G680" s="40">
        <v>455573534.02343553</v>
      </c>
      <c r="H680" s="40">
        <f>G680-F680</f>
        <v>455573534.02343553</v>
      </c>
      <c r="I680" s="40"/>
      <c r="J680" s="40"/>
      <c r="K680" s="40"/>
      <c r="L680" s="40"/>
      <c r="M680" s="40"/>
      <c r="N680" s="40"/>
      <c r="O680" s="40"/>
      <c r="Q680" s="3"/>
      <c r="R680" s="112"/>
      <c r="S680" s="3"/>
      <c r="T680" s="3"/>
    </row>
    <row r="681" spans="1:20" s="109" customFormat="1" outlineLevel="1" x14ac:dyDescent="0.25">
      <c r="A681" s="59"/>
      <c r="B681" s="51"/>
      <c r="C681" s="60"/>
      <c r="D681" s="53"/>
      <c r="E681" s="61"/>
      <c r="F681" s="54"/>
      <c r="G681" s="40"/>
      <c r="H681" s="40"/>
      <c r="I681" s="40"/>
      <c r="J681" s="40"/>
      <c r="K681" s="40"/>
      <c r="L681" s="40"/>
      <c r="M681" s="40"/>
      <c r="N681" s="40"/>
      <c r="O681" s="40"/>
      <c r="Q681" s="41"/>
      <c r="R681" s="110"/>
      <c r="S681" s="41"/>
      <c r="T681" s="41"/>
    </row>
    <row r="682" spans="1:20" s="109" customFormat="1" x14ac:dyDescent="0.25">
      <c r="A682" s="22">
        <v>21</v>
      </c>
      <c r="B682" s="81" t="s">
        <v>1151</v>
      </c>
      <c r="C682" s="82"/>
      <c r="D682" s="83"/>
      <c r="E682" s="24"/>
      <c r="F682" s="26"/>
      <c r="G682" s="40"/>
      <c r="H682" s="40"/>
      <c r="I682" s="40"/>
      <c r="J682" s="40"/>
      <c r="K682" s="40"/>
      <c r="L682" s="40"/>
      <c r="M682" s="40"/>
      <c r="N682" s="40"/>
      <c r="O682" s="40"/>
      <c r="Q682" s="41"/>
      <c r="R682" s="110"/>
      <c r="S682" s="41"/>
      <c r="T682" s="41"/>
    </row>
    <row r="683" spans="1:20" s="109" customFormat="1" outlineLevel="1" x14ac:dyDescent="0.25">
      <c r="A683" s="43">
        <v>21.1</v>
      </c>
      <c r="B683" s="30" t="s">
        <v>1152</v>
      </c>
      <c r="C683" s="44"/>
      <c r="D683" s="32"/>
      <c r="E683" s="33"/>
      <c r="F683" s="33"/>
      <c r="G683" s="40"/>
      <c r="H683" s="40"/>
      <c r="I683" s="40"/>
      <c r="J683" s="40"/>
      <c r="K683" s="40"/>
      <c r="L683" s="40"/>
      <c r="M683" s="40"/>
      <c r="N683" s="40"/>
      <c r="O683" s="40"/>
      <c r="Q683" s="41"/>
      <c r="R683" s="110"/>
      <c r="S683" s="41"/>
      <c r="T683" s="41"/>
    </row>
    <row r="684" spans="1:20" s="109" customFormat="1" ht="63.75" outlineLevel="2" x14ac:dyDescent="0.25">
      <c r="A684" s="34" t="s">
        <v>1153</v>
      </c>
      <c r="B684" s="99" t="s">
        <v>1154</v>
      </c>
      <c r="C684" s="36" t="s">
        <v>17</v>
      </c>
      <c r="D684" s="37"/>
      <c r="E684" s="39"/>
      <c r="F684" s="39">
        <f t="shared" ref="F684:F717" si="45">D684*E684</f>
        <v>0</v>
      </c>
      <c r="G684" s="40"/>
      <c r="H684" s="40"/>
      <c r="I684" s="40"/>
      <c r="J684" s="40"/>
      <c r="K684" s="40"/>
      <c r="L684" s="40"/>
      <c r="M684" s="40"/>
      <c r="N684" s="40"/>
      <c r="O684" s="40"/>
      <c r="Q684" s="41"/>
      <c r="R684" s="110"/>
      <c r="S684" s="41"/>
      <c r="T684" s="41"/>
    </row>
    <row r="685" spans="1:20" s="109" customFormat="1" ht="51" outlineLevel="2" x14ac:dyDescent="0.25">
      <c r="A685" s="34" t="s">
        <v>1155</v>
      </c>
      <c r="B685" s="99" t="s">
        <v>1156</v>
      </c>
      <c r="C685" s="87" t="s">
        <v>17</v>
      </c>
      <c r="D685" s="37"/>
      <c r="E685" s="39"/>
      <c r="F685" s="39">
        <f t="shared" si="45"/>
        <v>0</v>
      </c>
      <c r="G685" s="40"/>
      <c r="H685" s="40"/>
      <c r="I685" s="40"/>
      <c r="J685" s="40"/>
      <c r="K685" s="40"/>
      <c r="L685" s="40"/>
      <c r="M685" s="40"/>
      <c r="N685" s="40"/>
      <c r="O685" s="40"/>
      <c r="Q685" s="41"/>
      <c r="R685" s="110"/>
      <c r="S685" s="41"/>
      <c r="T685" s="41"/>
    </row>
    <row r="686" spans="1:20" s="109" customFormat="1" ht="38.25" outlineLevel="2" x14ac:dyDescent="0.25">
      <c r="A686" s="34" t="s">
        <v>1157</v>
      </c>
      <c r="B686" s="99" t="s">
        <v>1158</v>
      </c>
      <c r="C686" s="87" t="s">
        <v>17</v>
      </c>
      <c r="D686" s="37"/>
      <c r="E686" s="39"/>
      <c r="F686" s="39">
        <f t="shared" si="45"/>
        <v>0</v>
      </c>
      <c r="G686" s="40"/>
      <c r="H686" s="40"/>
      <c r="I686" s="40"/>
      <c r="J686" s="40"/>
      <c r="K686" s="40"/>
      <c r="L686" s="40"/>
      <c r="M686" s="40"/>
      <c r="N686" s="40"/>
      <c r="O686" s="40"/>
      <c r="Q686" s="41"/>
      <c r="R686" s="110"/>
      <c r="S686" s="41"/>
      <c r="T686" s="41"/>
    </row>
    <row r="687" spans="1:20" s="109" customFormat="1" ht="51" outlineLevel="2" x14ac:dyDescent="0.25">
      <c r="A687" s="34" t="s">
        <v>1159</v>
      </c>
      <c r="B687" s="99" t="s">
        <v>1160</v>
      </c>
      <c r="C687" s="36" t="s">
        <v>17</v>
      </c>
      <c r="D687" s="37"/>
      <c r="E687" s="39"/>
      <c r="F687" s="39">
        <f t="shared" si="45"/>
        <v>0</v>
      </c>
      <c r="G687" s="40"/>
      <c r="H687" s="40"/>
      <c r="I687" s="40"/>
      <c r="J687" s="40"/>
      <c r="K687" s="40"/>
      <c r="L687" s="40"/>
      <c r="M687" s="40"/>
      <c r="N687" s="40"/>
      <c r="O687" s="40"/>
      <c r="Q687" s="41"/>
      <c r="R687" s="110"/>
      <c r="S687" s="41"/>
      <c r="T687" s="41"/>
    </row>
    <row r="688" spans="1:20" s="111" customFormat="1" ht="51" outlineLevel="2" x14ac:dyDescent="0.25">
      <c r="A688" s="34" t="s">
        <v>1161</v>
      </c>
      <c r="B688" s="99" t="s">
        <v>1162</v>
      </c>
      <c r="C688" s="36" t="s">
        <v>17</v>
      </c>
      <c r="D688" s="37"/>
      <c r="E688" s="39"/>
      <c r="F688" s="39">
        <f t="shared" si="45"/>
        <v>0</v>
      </c>
      <c r="G688" s="40"/>
      <c r="H688" s="40"/>
      <c r="I688" s="40"/>
      <c r="J688" s="40"/>
      <c r="K688" s="40"/>
      <c r="L688" s="40"/>
      <c r="M688" s="40"/>
      <c r="N688" s="40"/>
      <c r="O688" s="40"/>
      <c r="Q688" s="3"/>
      <c r="R688" s="112"/>
      <c r="S688" s="3"/>
      <c r="T688" s="3"/>
    </row>
    <row r="689" spans="1:20" s="111" customFormat="1" ht="38.25" outlineLevel="2" x14ac:dyDescent="0.25">
      <c r="A689" s="34" t="s">
        <v>1163</v>
      </c>
      <c r="B689" s="99" t="s">
        <v>1164</v>
      </c>
      <c r="C689" s="36" t="s">
        <v>17</v>
      </c>
      <c r="D689" s="37"/>
      <c r="E689" s="39"/>
      <c r="F689" s="39">
        <f t="shared" si="45"/>
        <v>0</v>
      </c>
      <c r="G689" s="40"/>
      <c r="H689" s="40"/>
      <c r="I689" s="40"/>
      <c r="J689" s="40"/>
      <c r="K689" s="40"/>
      <c r="L689" s="40"/>
      <c r="M689" s="40"/>
      <c r="N689" s="40"/>
      <c r="O689" s="40"/>
      <c r="Q689" s="3"/>
      <c r="R689" s="112"/>
      <c r="S689" s="3"/>
      <c r="T689" s="3"/>
    </row>
    <row r="690" spans="1:20" s="109" customFormat="1" ht="38.25" outlineLevel="2" x14ac:dyDescent="0.25">
      <c r="A690" s="34" t="s">
        <v>1165</v>
      </c>
      <c r="B690" s="99" t="s">
        <v>1166</v>
      </c>
      <c r="C690" s="36" t="s">
        <v>17</v>
      </c>
      <c r="D690" s="37"/>
      <c r="E690" s="39"/>
      <c r="F690" s="39">
        <f t="shared" si="45"/>
        <v>0</v>
      </c>
      <c r="G690" s="40"/>
      <c r="H690" s="40"/>
      <c r="I690" s="40"/>
      <c r="J690" s="40"/>
      <c r="K690" s="40"/>
      <c r="L690" s="40"/>
      <c r="M690" s="40"/>
      <c r="N690" s="40"/>
      <c r="O690" s="40"/>
      <c r="Q690" s="41"/>
      <c r="R690" s="110"/>
      <c r="S690" s="41"/>
      <c r="T690" s="41"/>
    </row>
    <row r="691" spans="1:20" s="109" customFormat="1" ht="25.5" outlineLevel="2" x14ac:dyDescent="0.25">
      <c r="A691" s="34" t="s">
        <v>1167</v>
      </c>
      <c r="B691" s="99" t="s">
        <v>1168</v>
      </c>
      <c r="C691" s="36" t="s">
        <v>17</v>
      </c>
      <c r="D691" s="37"/>
      <c r="E691" s="39"/>
      <c r="F691" s="39">
        <f t="shared" si="45"/>
        <v>0</v>
      </c>
      <c r="G691" s="40"/>
      <c r="H691" s="40"/>
      <c r="I691" s="40"/>
      <c r="J691" s="40"/>
      <c r="K691" s="40"/>
      <c r="L691" s="40"/>
      <c r="M691" s="40"/>
      <c r="N691" s="40"/>
      <c r="O691" s="40"/>
      <c r="Q691" s="41"/>
      <c r="R691" s="110"/>
      <c r="S691" s="41"/>
      <c r="T691" s="41"/>
    </row>
    <row r="692" spans="1:20" s="109" customFormat="1" outlineLevel="1" x14ac:dyDescent="0.25">
      <c r="A692" s="43">
        <v>21.2</v>
      </c>
      <c r="B692" s="55" t="s">
        <v>1169</v>
      </c>
      <c r="C692" s="44"/>
      <c r="D692" s="32"/>
      <c r="E692" s="33"/>
      <c r="F692" s="33"/>
      <c r="G692" s="40"/>
      <c r="H692" s="40"/>
      <c r="I692" s="40"/>
      <c r="J692" s="40"/>
      <c r="K692" s="40"/>
      <c r="L692" s="40"/>
      <c r="M692" s="40"/>
      <c r="N692" s="40"/>
      <c r="O692" s="40"/>
      <c r="Q692" s="41"/>
      <c r="R692" s="110"/>
      <c r="S692" s="41"/>
      <c r="T692" s="41"/>
    </row>
    <row r="693" spans="1:20" s="109" customFormat="1" ht="51" outlineLevel="2" x14ac:dyDescent="0.25">
      <c r="A693" s="34" t="s">
        <v>1170</v>
      </c>
      <c r="B693" s="99" t="s">
        <v>1171</v>
      </c>
      <c r="C693" s="36" t="s">
        <v>17</v>
      </c>
      <c r="D693" s="37"/>
      <c r="E693" s="39"/>
      <c r="F693" s="39">
        <f t="shared" si="45"/>
        <v>0</v>
      </c>
      <c r="G693" s="40"/>
      <c r="H693" s="40"/>
      <c r="I693" s="40"/>
      <c r="J693" s="40"/>
      <c r="K693" s="40"/>
      <c r="L693" s="40"/>
      <c r="M693" s="40"/>
      <c r="N693" s="40"/>
      <c r="O693" s="40"/>
      <c r="Q693" s="41"/>
      <c r="R693" s="110"/>
      <c r="S693" s="41"/>
      <c r="T693" s="41"/>
    </row>
    <row r="694" spans="1:20" s="109" customFormat="1" ht="51" outlineLevel="2" x14ac:dyDescent="0.25">
      <c r="A694" s="34" t="s">
        <v>1172</v>
      </c>
      <c r="B694" s="99" t="s">
        <v>1173</v>
      </c>
      <c r="C694" s="36" t="s">
        <v>17</v>
      </c>
      <c r="D694" s="37"/>
      <c r="E694" s="39"/>
      <c r="F694" s="39">
        <f t="shared" si="45"/>
        <v>0</v>
      </c>
      <c r="G694" s="40"/>
      <c r="H694" s="40"/>
      <c r="I694" s="40"/>
      <c r="J694" s="40"/>
      <c r="K694" s="40"/>
      <c r="L694" s="40"/>
      <c r="M694" s="40"/>
      <c r="N694" s="40"/>
      <c r="O694" s="40"/>
      <c r="Q694" s="41"/>
      <c r="R694" s="110"/>
      <c r="S694" s="41"/>
      <c r="T694" s="41"/>
    </row>
    <row r="695" spans="1:20" s="109" customFormat="1" ht="38.25" outlineLevel="2" x14ac:dyDescent="0.25">
      <c r="A695" s="34" t="s">
        <v>1174</v>
      </c>
      <c r="B695" s="99" t="s">
        <v>1175</v>
      </c>
      <c r="C695" s="36" t="s">
        <v>17</v>
      </c>
      <c r="D695" s="37"/>
      <c r="E695" s="39"/>
      <c r="F695" s="39">
        <f t="shared" si="45"/>
        <v>0</v>
      </c>
      <c r="G695" s="40"/>
      <c r="H695" s="40"/>
      <c r="I695" s="40"/>
      <c r="J695" s="40"/>
      <c r="K695" s="40"/>
      <c r="L695" s="40"/>
      <c r="M695" s="40"/>
      <c r="N695" s="40"/>
      <c r="O695" s="40"/>
      <c r="Q695" s="41"/>
      <c r="R695" s="110"/>
      <c r="S695" s="41"/>
      <c r="T695" s="41"/>
    </row>
    <row r="696" spans="1:20" s="109" customFormat="1" outlineLevel="1" x14ac:dyDescent="0.25">
      <c r="A696" s="43">
        <v>21.3</v>
      </c>
      <c r="B696" s="55" t="s">
        <v>1176</v>
      </c>
      <c r="C696" s="44"/>
      <c r="D696" s="32"/>
      <c r="E696" s="33"/>
      <c r="F696" s="33"/>
      <c r="G696" s="40"/>
      <c r="H696" s="40"/>
      <c r="I696" s="40"/>
      <c r="J696" s="40"/>
      <c r="K696" s="40"/>
      <c r="L696" s="40"/>
      <c r="M696" s="40"/>
      <c r="N696" s="40"/>
      <c r="O696" s="40"/>
      <c r="Q696" s="41"/>
      <c r="R696" s="110"/>
      <c r="S696" s="41"/>
      <c r="T696" s="41"/>
    </row>
    <row r="697" spans="1:20" s="109" customFormat="1" ht="25.5" outlineLevel="2" x14ac:dyDescent="0.25">
      <c r="A697" s="34" t="s">
        <v>1177</v>
      </c>
      <c r="B697" s="99" t="s">
        <v>1178</v>
      </c>
      <c r="C697" s="36" t="s">
        <v>14</v>
      </c>
      <c r="D697" s="37"/>
      <c r="E697" s="39"/>
      <c r="F697" s="39">
        <f t="shared" si="45"/>
        <v>0</v>
      </c>
      <c r="G697" s="40"/>
      <c r="H697" s="40"/>
      <c r="I697" s="40"/>
      <c r="J697" s="40"/>
      <c r="K697" s="40"/>
      <c r="L697" s="40"/>
      <c r="M697" s="40"/>
      <c r="N697" s="40"/>
      <c r="O697" s="40"/>
      <c r="Q697" s="41"/>
      <c r="R697" s="110"/>
      <c r="S697" s="41"/>
      <c r="T697" s="41"/>
    </row>
    <row r="698" spans="1:20" s="109" customFormat="1" ht="63.75" outlineLevel="2" x14ac:dyDescent="0.25">
      <c r="A698" s="34" t="s">
        <v>1179</v>
      </c>
      <c r="B698" s="99" t="s">
        <v>1180</v>
      </c>
      <c r="C698" s="36" t="s">
        <v>17</v>
      </c>
      <c r="D698" s="37"/>
      <c r="E698" s="39"/>
      <c r="F698" s="39">
        <f t="shared" si="45"/>
        <v>0</v>
      </c>
      <c r="G698" s="40"/>
      <c r="H698" s="40"/>
      <c r="I698" s="40"/>
      <c r="J698" s="40"/>
      <c r="K698" s="40"/>
      <c r="L698" s="40"/>
      <c r="M698" s="40"/>
      <c r="N698" s="40"/>
      <c r="O698" s="40"/>
      <c r="Q698" s="41"/>
      <c r="R698" s="110"/>
      <c r="S698" s="41"/>
      <c r="T698" s="41"/>
    </row>
    <row r="699" spans="1:20" s="109" customFormat="1" ht="51" outlineLevel="2" x14ac:dyDescent="0.25">
      <c r="A699" s="34" t="s">
        <v>1181</v>
      </c>
      <c r="B699" s="99" t="s">
        <v>1182</v>
      </c>
      <c r="C699" s="36" t="s">
        <v>17</v>
      </c>
      <c r="D699" s="37"/>
      <c r="E699" s="39"/>
      <c r="F699" s="39">
        <f t="shared" si="45"/>
        <v>0</v>
      </c>
      <c r="G699" s="40"/>
      <c r="H699" s="40"/>
      <c r="I699" s="40"/>
      <c r="J699" s="40"/>
      <c r="K699" s="40"/>
      <c r="L699" s="40"/>
      <c r="M699" s="40"/>
      <c r="N699" s="40"/>
      <c r="O699" s="40"/>
      <c r="Q699" s="41"/>
      <c r="R699" s="110"/>
      <c r="S699" s="41"/>
      <c r="T699" s="41"/>
    </row>
    <row r="700" spans="1:20" s="109" customFormat="1" ht="51" outlineLevel="2" x14ac:dyDescent="0.25">
      <c r="A700" s="34" t="s">
        <v>1183</v>
      </c>
      <c r="B700" s="99" t="s">
        <v>1184</v>
      </c>
      <c r="C700" s="36" t="s">
        <v>17</v>
      </c>
      <c r="D700" s="37"/>
      <c r="E700" s="39"/>
      <c r="F700" s="39">
        <f t="shared" si="45"/>
        <v>0</v>
      </c>
      <c r="G700" s="40"/>
      <c r="H700" s="40"/>
      <c r="I700" s="40"/>
      <c r="J700" s="40"/>
      <c r="K700" s="40"/>
      <c r="L700" s="40"/>
      <c r="M700" s="40"/>
      <c r="N700" s="40"/>
      <c r="O700" s="40"/>
      <c r="Q700" s="41"/>
      <c r="R700" s="110"/>
      <c r="S700" s="41"/>
      <c r="T700" s="41"/>
    </row>
    <row r="701" spans="1:20" s="109" customFormat="1" ht="63.75" outlineLevel="2" x14ac:dyDescent="0.25">
      <c r="A701" s="34" t="s">
        <v>1185</v>
      </c>
      <c r="B701" s="99" t="s">
        <v>1186</v>
      </c>
      <c r="C701" s="36" t="s">
        <v>17</v>
      </c>
      <c r="D701" s="37"/>
      <c r="E701" s="39"/>
      <c r="F701" s="39">
        <f t="shared" si="45"/>
        <v>0</v>
      </c>
      <c r="G701" s="40"/>
      <c r="H701" s="40"/>
      <c r="I701" s="40"/>
      <c r="J701" s="40"/>
      <c r="K701" s="40"/>
      <c r="L701" s="40"/>
      <c r="M701" s="40"/>
      <c r="N701" s="40"/>
      <c r="O701" s="40"/>
      <c r="Q701" s="41"/>
      <c r="R701" s="110"/>
      <c r="S701" s="41"/>
      <c r="T701" s="41"/>
    </row>
    <row r="702" spans="1:20" s="109" customFormat="1" ht="63.75" outlineLevel="2" x14ac:dyDescent="0.25">
      <c r="A702" s="34" t="s">
        <v>1187</v>
      </c>
      <c r="B702" s="99" t="s">
        <v>1188</v>
      </c>
      <c r="C702" s="36" t="s">
        <v>17</v>
      </c>
      <c r="D702" s="37"/>
      <c r="E702" s="39"/>
      <c r="F702" s="39">
        <f t="shared" si="45"/>
        <v>0</v>
      </c>
      <c r="G702" s="40"/>
      <c r="H702" s="40"/>
      <c r="I702" s="40"/>
      <c r="J702" s="40"/>
      <c r="K702" s="40"/>
      <c r="L702" s="40"/>
      <c r="M702" s="40"/>
      <c r="N702" s="40"/>
      <c r="O702" s="40"/>
      <c r="Q702" s="41"/>
      <c r="R702" s="110"/>
      <c r="S702" s="41"/>
      <c r="T702" s="41"/>
    </row>
    <row r="703" spans="1:20" s="109" customFormat="1" ht="25.5" outlineLevel="2" x14ac:dyDescent="0.25">
      <c r="A703" s="34" t="s">
        <v>1189</v>
      </c>
      <c r="B703" s="99" t="s">
        <v>1190</v>
      </c>
      <c r="C703" s="36" t="s">
        <v>17</v>
      </c>
      <c r="D703" s="37"/>
      <c r="E703" s="39"/>
      <c r="F703" s="39">
        <f t="shared" si="45"/>
        <v>0</v>
      </c>
      <c r="G703" s="40"/>
      <c r="H703" s="40"/>
      <c r="I703" s="40"/>
      <c r="J703" s="40"/>
      <c r="K703" s="40"/>
      <c r="L703" s="40"/>
      <c r="M703" s="40"/>
      <c r="N703" s="40"/>
      <c r="O703" s="40"/>
      <c r="Q703" s="41"/>
      <c r="R703" s="110"/>
      <c r="S703" s="41"/>
      <c r="T703" s="41"/>
    </row>
    <row r="704" spans="1:20" s="109" customFormat="1" ht="63.75" outlineLevel="2" x14ac:dyDescent="0.25">
      <c r="A704" s="34" t="s">
        <v>1191</v>
      </c>
      <c r="B704" s="99" t="s">
        <v>1192</v>
      </c>
      <c r="C704" s="36" t="s">
        <v>17</v>
      </c>
      <c r="D704" s="37"/>
      <c r="E704" s="39"/>
      <c r="F704" s="39">
        <f t="shared" si="45"/>
        <v>0</v>
      </c>
      <c r="G704" s="40"/>
      <c r="H704" s="40"/>
      <c r="I704" s="40"/>
      <c r="J704" s="40"/>
      <c r="K704" s="40"/>
      <c r="L704" s="40"/>
      <c r="M704" s="40"/>
      <c r="N704" s="40"/>
      <c r="O704" s="40"/>
      <c r="Q704" s="41"/>
      <c r="R704" s="110"/>
      <c r="S704" s="41"/>
      <c r="T704" s="41"/>
    </row>
    <row r="705" spans="1:20" s="109" customFormat="1" ht="63.75" outlineLevel="2" x14ac:dyDescent="0.25">
      <c r="A705" s="34" t="s">
        <v>1193</v>
      </c>
      <c r="B705" s="99" t="s">
        <v>1194</v>
      </c>
      <c r="C705" s="36" t="s">
        <v>17</v>
      </c>
      <c r="D705" s="37"/>
      <c r="E705" s="39"/>
      <c r="F705" s="39">
        <f t="shared" si="45"/>
        <v>0</v>
      </c>
      <c r="G705" s="40"/>
      <c r="H705" s="40"/>
      <c r="I705" s="40"/>
      <c r="J705" s="40"/>
      <c r="K705" s="40"/>
      <c r="L705" s="40"/>
      <c r="M705" s="40"/>
      <c r="N705" s="40"/>
      <c r="O705" s="40"/>
      <c r="Q705" s="41"/>
      <c r="R705" s="110"/>
      <c r="S705" s="41"/>
      <c r="T705" s="41"/>
    </row>
    <row r="706" spans="1:20" s="109" customFormat="1" ht="76.5" outlineLevel="2" x14ac:dyDescent="0.25">
      <c r="A706" s="34" t="s">
        <v>1195</v>
      </c>
      <c r="B706" s="99" t="s">
        <v>1196</v>
      </c>
      <c r="C706" s="36" t="s">
        <v>17</v>
      </c>
      <c r="D706" s="37"/>
      <c r="E706" s="39"/>
      <c r="F706" s="39">
        <f t="shared" si="45"/>
        <v>0</v>
      </c>
      <c r="G706" s="40"/>
      <c r="H706" s="40"/>
      <c r="I706" s="40"/>
      <c r="J706" s="40"/>
      <c r="K706" s="40"/>
      <c r="L706" s="40"/>
      <c r="M706" s="40"/>
      <c r="N706" s="40"/>
      <c r="O706" s="40"/>
      <c r="Q706" s="41"/>
      <c r="R706" s="110"/>
      <c r="S706" s="41"/>
      <c r="T706" s="41"/>
    </row>
    <row r="707" spans="1:20" s="109" customFormat="1" ht="114.75" outlineLevel="2" x14ac:dyDescent="0.25">
      <c r="A707" s="34" t="s">
        <v>1197</v>
      </c>
      <c r="B707" s="99" t="s">
        <v>1198</v>
      </c>
      <c r="C707" s="36" t="s">
        <v>17</v>
      </c>
      <c r="D707" s="37"/>
      <c r="E707" s="39"/>
      <c r="F707" s="39">
        <f t="shared" si="45"/>
        <v>0</v>
      </c>
      <c r="G707" s="40"/>
      <c r="H707" s="40"/>
      <c r="I707" s="40"/>
      <c r="J707" s="40"/>
      <c r="K707" s="40"/>
      <c r="L707" s="40"/>
      <c r="M707" s="40"/>
      <c r="N707" s="40"/>
      <c r="O707" s="40"/>
      <c r="Q707" s="41"/>
      <c r="R707" s="110"/>
      <c r="S707" s="41"/>
      <c r="T707" s="41"/>
    </row>
    <row r="708" spans="1:20" s="109" customFormat="1" ht="38.25" outlineLevel="2" x14ac:dyDescent="0.25">
      <c r="A708" s="34" t="s">
        <v>1199</v>
      </c>
      <c r="B708" s="99" t="s">
        <v>1200</v>
      </c>
      <c r="C708" s="36" t="s">
        <v>17</v>
      </c>
      <c r="D708" s="37"/>
      <c r="E708" s="39"/>
      <c r="F708" s="39">
        <f t="shared" si="45"/>
        <v>0</v>
      </c>
      <c r="G708" s="40"/>
      <c r="H708" s="40"/>
      <c r="I708" s="40"/>
      <c r="J708" s="40"/>
      <c r="K708" s="40"/>
      <c r="L708" s="40"/>
      <c r="M708" s="40"/>
      <c r="N708" s="40"/>
      <c r="O708" s="40"/>
      <c r="Q708" s="41"/>
      <c r="R708" s="110"/>
      <c r="S708" s="41"/>
      <c r="T708" s="41"/>
    </row>
    <row r="709" spans="1:20" s="109" customFormat="1" ht="38.25" outlineLevel="2" x14ac:dyDescent="0.25">
      <c r="A709" s="34" t="s">
        <v>1201</v>
      </c>
      <c r="B709" s="99" t="s">
        <v>1202</v>
      </c>
      <c r="C709" s="36" t="s">
        <v>17</v>
      </c>
      <c r="D709" s="37"/>
      <c r="E709" s="39"/>
      <c r="F709" s="39">
        <f t="shared" si="45"/>
        <v>0</v>
      </c>
      <c r="G709" s="40"/>
      <c r="H709" s="40"/>
      <c r="I709" s="40"/>
      <c r="J709" s="40"/>
      <c r="K709" s="40"/>
      <c r="L709" s="40"/>
      <c r="M709" s="40"/>
      <c r="N709" s="40"/>
      <c r="O709" s="40"/>
      <c r="Q709" s="41"/>
      <c r="R709" s="110"/>
      <c r="S709" s="41"/>
      <c r="T709" s="41"/>
    </row>
    <row r="710" spans="1:20" s="109" customFormat="1" ht="38.25" outlineLevel="2" x14ac:dyDescent="0.25">
      <c r="A710" s="34" t="s">
        <v>1203</v>
      </c>
      <c r="B710" s="99" t="s">
        <v>1204</v>
      </c>
      <c r="C710" s="36" t="s">
        <v>17</v>
      </c>
      <c r="D710" s="37"/>
      <c r="E710" s="39"/>
      <c r="F710" s="39">
        <f t="shared" si="45"/>
        <v>0</v>
      </c>
      <c r="G710" s="40"/>
      <c r="H710" s="40"/>
      <c r="I710" s="40"/>
      <c r="J710" s="40"/>
      <c r="K710" s="40"/>
      <c r="L710" s="40"/>
      <c r="M710" s="40"/>
      <c r="N710" s="40"/>
      <c r="O710" s="40"/>
      <c r="Q710" s="41"/>
      <c r="R710" s="110"/>
      <c r="S710" s="41"/>
      <c r="T710" s="41"/>
    </row>
    <row r="711" spans="1:20" s="109" customFormat="1" ht="25.5" outlineLevel="2" x14ac:dyDescent="0.25">
      <c r="A711" s="34" t="s">
        <v>1205</v>
      </c>
      <c r="B711" s="99" t="s">
        <v>1206</v>
      </c>
      <c r="C711" s="36" t="s">
        <v>17</v>
      </c>
      <c r="D711" s="37"/>
      <c r="E711" s="39"/>
      <c r="F711" s="39">
        <f t="shared" si="45"/>
        <v>0</v>
      </c>
      <c r="G711" s="40"/>
      <c r="H711" s="40"/>
      <c r="I711" s="40"/>
      <c r="J711" s="40"/>
      <c r="K711" s="40"/>
      <c r="L711" s="40"/>
      <c r="M711" s="40"/>
      <c r="N711" s="40"/>
      <c r="O711" s="40"/>
      <c r="Q711" s="41"/>
      <c r="R711" s="110"/>
      <c r="S711" s="41"/>
      <c r="T711" s="41"/>
    </row>
    <row r="712" spans="1:20" s="109" customFormat="1" ht="38.25" outlineLevel="2" x14ac:dyDescent="0.25">
      <c r="A712" s="34" t="s">
        <v>1207</v>
      </c>
      <c r="B712" s="99" t="s">
        <v>1208</v>
      </c>
      <c r="C712" s="36" t="s">
        <v>14</v>
      </c>
      <c r="D712" s="37"/>
      <c r="E712" s="39"/>
      <c r="F712" s="39">
        <f t="shared" si="45"/>
        <v>0</v>
      </c>
      <c r="G712" s="40"/>
      <c r="H712" s="40"/>
      <c r="I712" s="40"/>
      <c r="J712" s="40"/>
      <c r="K712" s="40"/>
      <c r="L712" s="40"/>
      <c r="M712" s="40"/>
      <c r="N712" s="40"/>
      <c r="O712" s="40"/>
      <c r="Q712" s="41"/>
      <c r="R712" s="110"/>
      <c r="S712" s="41"/>
      <c r="T712" s="41"/>
    </row>
    <row r="713" spans="1:20" s="109" customFormat="1" ht="38.25" outlineLevel="2" x14ac:dyDescent="0.25">
      <c r="A713" s="34" t="s">
        <v>1209</v>
      </c>
      <c r="B713" s="99" t="s">
        <v>1210</v>
      </c>
      <c r="C713" s="36" t="s">
        <v>17</v>
      </c>
      <c r="D713" s="37"/>
      <c r="E713" s="39"/>
      <c r="F713" s="39">
        <f t="shared" si="45"/>
        <v>0</v>
      </c>
      <c r="G713" s="40"/>
      <c r="H713" s="40"/>
      <c r="I713" s="40"/>
      <c r="J713" s="40"/>
      <c r="K713" s="40"/>
      <c r="L713" s="40"/>
      <c r="M713" s="40"/>
      <c r="N713" s="40"/>
      <c r="O713" s="40"/>
      <c r="Q713" s="41"/>
      <c r="R713" s="110"/>
      <c r="S713" s="41"/>
      <c r="T713" s="41"/>
    </row>
    <row r="714" spans="1:20" s="109" customFormat="1" ht="25.5" outlineLevel="2" x14ac:dyDescent="0.25">
      <c r="A714" s="34" t="s">
        <v>1211</v>
      </c>
      <c r="B714" s="99" t="s">
        <v>1212</v>
      </c>
      <c r="C714" s="36" t="s">
        <v>17</v>
      </c>
      <c r="D714" s="37"/>
      <c r="E714" s="39"/>
      <c r="F714" s="39">
        <f t="shared" si="45"/>
        <v>0</v>
      </c>
      <c r="G714" s="40"/>
      <c r="H714" s="40"/>
      <c r="I714" s="40"/>
      <c r="J714" s="40"/>
      <c r="K714" s="40"/>
      <c r="L714" s="40"/>
      <c r="M714" s="40"/>
      <c r="N714" s="40"/>
      <c r="O714" s="40"/>
      <c r="Q714" s="41"/>
      <c r="R714" s="110"/>
      <c r="S714" s="41"/>
      <c r="T714" s="41"/>
    </row>
    <row r="715" spans="1:20" s="109" customFormat="1" ht="25.5" outlineLevel="2" x14ac:dyDescent="0.25">
      <c r="A715" s="34" t="s">
        <v>1213</v>
      </c>
      <c r="B715" s="99" t="s">
        <v>1214</v>
      </c>
      <c r="C715" s="36" t="s">
        <v>17</v>
      </c>
      <c r="D715" s="37"/>
      <c r="E715" s="39"/>
      <c r="F715" s="39">
        <f t="shared" si="45"/>
        <v>0</v>
      </c>
      <c r="G715" s="40"/>
      <c r="H715" s="40"/>
      <c r="I715" s="40"/>
      <c r="J715" s="40"/>
      <c r="K715" s="40"/>
      <c r="L715" s="40"/>
      <c r="M715" s="40"/>
      <c r="N715" s="40"/>
      <c r="O715" s="40"/>
      <c r="Q715" s="41"/>
      <c r="R715" s="110"/>
      <c r="S715" s="41"/>
      <c r="T715" s="41"/>
    </row>
    <row r="716" spans="1:20" s="109" customFormat="1" ht="63.75" outlineLevel="2" x14ac:dyDescent="0.25">
      <c r="A716" s="34" t="s">
        <v>1215</v>
      </c>
      <c r="B716" s="99" t="s">
        <v>1216</v>
      </c>
      <c r="C716" s="36" t="s">
        <v>17</v>
      </c>
      <c r="D716" s="37"/>
      <c r="E716" s="39"/>
      <c r="F716" s="39">
        <f t="shared" si="45"/>
        <v>0</v>
      </c>
      <c r="G716" s="40"/>
      <c r="H716" s="40"/>
      <c r="I716" s="40"/>
      <c r="J716" s="40"/>
      <c r="K716" s="40"/>
      <c r="L716" s="40"/>
      <c r="M716" s="40"/>
      <c r="N716" s="40"/>
      <c r="O716" s="40"/>
      <c r="Q716" s="41"/>
      <c r="R716" s="110"/>
      <c r="S716" s="41"/>
      <c r="T716" s="41"/>
    </row>
    <row r="717" spans="1:20" s="109" customFormat="1" outlineLevel="2" x14ac:dyDescent="0.25">
      <c r="A717" s="34" t="s">
        <v>1217</v>
      </c>
      <c r="B717" s="99" t="s">
        <v>1218</v>
      </c>
      <c r="C717" s="36" t="s">
        <v>500</v>
      </c>
      <c r="D717" s="37"/>
      <c r="E717" s="39"/>
      <c r="F717" s="39">
        <f t="shared" si="45"/>
        <v>0</v>
      </c>
      <c r="G717" s="40"/>
      <c r="H717" s="40"/>
      <c r="I717" s="40"/>
      <c r="J717" s="40"/>
      <c r="K717" s="40"/>
      <c r="L717" s="40"/>
      <c r="M717" s="40"/>
      <c r="N717" s="40"/>
      <c r="O717" s="40"/>
      <c r="Q717" s="41"/>
      <c r="R717" s="110"/>
      <c r="S717" s="41"/>
      <c r="T717" s="41"/>
    </row>
    <row r="718" spans="1:20" s="109" customFormat="1" outlineLevel="1" x14ac:dyDescent="0.25">
      <c r="A718" s="57"/>
      <c r="B718" s="4"/>
      <c r="C718" s="5"/>
      <c r="D718" s="46"/>
      <c r="E718" s="115" t="str">
        <f>"TOTAL CAPÍTULO "&amp;$A$682</f>
        <v>TOTAL CAPÍTULO 21</v>
      </c>
      <c r="F718" s="48">
        <f>SUM(F684:F717)</f>
        <v>0</v>
      </c>
      <c r="G718" s="40"/>
      <c r="H718" s="40"/>
      <c r="I718" s="40"/>
      <c r="J718" s="40"/>
      <c r="K718" s="40"/>
      <c r="L718" s="40"/>
      <c r="M718" s="40"/>
      <c r="N718" s="40"/>
      <c r="O718" s="40"/>
      <c r="Q718" s="41"/>
      <c r="R718" s="110"/>
      <c r="S718" s="41"/>
      <c r="T718" s="41"/>
    </row>
    <row r="719" spans="1:20" s="109" customFormat="1" outlineLevel="1" x14ac:dyDescent="0.25">
      <c r="A719" s="59"/>
      <c r="B719" s="51"/>
      <c r="C719" s="60"/>
      <c r="D719" s="53"/>
      <c r="E719" s="61"/>
      <c r="F719" s="54"/>
      <c r="G719" s="40"/>
      <c r="H719" s="40"/>
      <c r="I719" s="40"/>
      <c r="J719" s="40"/>
      <c r="K719" s="40"/>
      <c r="L719" s="40"/>
      <c r="M719" s="40"/>
      <c r="N719" s="40"/>
      <c r="O719" s="40"/>
      <c r="Q719" s="41"/>
      <c r="R719" s="110"/>
      <c r="S719" s="41"/>
      <c r="T719" s="41"/>
    </row>
    <row r="720" spans="1:20" s="109" customFormat="1" x14ac:dyDescent="0.25">
      <c r="A720" s="22">
        <v>22</v>
      </c>
      <c r="B720" s="81" t="s">
        <v>1219</v>
      </c>
      <c r="C720" s="82"/>
      <c r="D720" s="83"/>
      <c r="E720" s="24"/>
      <c r="F720" s="26"/>
      <c r="G720" s="40"/>
      <c r="H720" s="40"/>
      <c r="I720" s="40"/>
      <c r="J720" s="40"/>
      <c r="K720" s="40"/>
      <c r="L720" s="40"/>
      <c r="M720" s="40"/>
      <c r="N720" s="40"/>
      <c r="O720" s="40"/>
      <c r="Q720" s="41"/>
      <c r="R720" s="110"/>
      <c r="S720" s="41"/>
      <c r="T720" s="41"/>
    </row>
    <row r="721" spans="1:20" s="109" customFormat="1" outlineLevel="1" x14ac:dyDescent="0.25">
      <c r="A721" s="43">
        <v>22.1</v>
      </c>
      <c r="B721" s="30" t="s">
        <v>1219</v>
      </c>
      <c r="C721" s="44"/>
      <c r="D721" s="32"/>
      <c r="E721" s="33"/>
      <c r="F721" s="33"/>
      <c r="G721" s="40"/>
      <c r="H721" s="40"/>
      <c r="I721" s="40"/>
      <c r="J721" s="40"/>
      <c r="K721" s="40"/>
      <c r="L721" s="40"/>
      <c r="M721" s="40"/>
      <c r="N721" s="40"/>
      <c r="O721" s="40"/>
      <c r="Q721" s="41"/>
      <c r="R721" s="110"/>
      <c r="S721" s="41"/>
      <c r="T721" s="41"/>
    </row>
    <row r="722" spans="1:20" s="109" customFormat="1" ht="51" outlineLevel="2" x14ac:dyDescent="0.25">
      <c r="A722" s="34" t="s">
        <v>1220</v>
      </c>
      <c r="B722" s="99" t="s">
        <v>1221</v>
      </c>
      <c r="C722" s="36" t="s">
        <v>17</v>
      </c>
      <c r="D722" s="37"/>
      <c r="E722" s="39"/>
      <c r="F722" s="39">
        <f t="shared" ref="F722:F748" si="46">D722*E722</f>
        <v>0</v>
      </c>
      <c r="G722" s="40"/>
      <c r="H722" s="40"/>
      <c r="I722" s="40"/>
      <c r="J722" s="40"/>
      <c r="K722" s="40"/>
      <c r="L722" s="40"/>
      <c r="M722" s="40"/>
      <c r="N722" s="40"/>
      <c r="O722" s="40"/>
      <c r="Q722" s="41"/>
      <c r="R722" s="110"/>
      <c r="S722" s="41"/>
      <c r="T722" s="41"/>
    </row>
    <row r="723" spans="1:20" s="109" customFormat="1" outlineLevel="1" x14ac:dyDescent="0.25">
      <c r="A723" s="43">
        <v>22.2</v>
      </c>
      <c r="B723" s="113" t="s">
        <v>1222</v>
      </c>
      <c r="C723" s="44"/>
      <c r="D723" s="32"/>
      <c r="E723" s="33"/>
      <c r="F723" s="33"/>
      <c r="G723" s="40"/>
      <c r="H723" s="40"/>
      <c r="I723" s="40"/>
      <c r="J723" s="40"/>
      <c r="K723" s="40"/>
      <c r="L723" s="40"/>
      <c r="M723" s="40"/>
      <c r="N723" s="40"/>
      <c r="O723" s="40"/>
      <c r="Q723" s="41"/>
      <c r="R723" s="110"/>
      <c r="S723" s="41"/>
      <c r="T723" s="41"/>
    </row>
    <row r="724" spans="1:20" s="109" customFormat="1" ht="63.75" outlineLevel="2" x14ac:dyDescent="0.25">
      <c r="A724" s="34" t="s">
        <v>1223</v>
      </c>
      <c r="B724" s="99" t="s">
        <v>1224</v>
      </c>
      <c r="C724" s="36" t="s">
        <v>17</v>
      </c>
      <c r="D724" s="37"/>
      <c r="E724" s="39"/>
      <c r="F724" s="39">
        <f t="shared" si="46"/>
        <v>0</v>
      </c>
      <c r="G724" s="40"/>
      <c r="H724" s="40"/>
      <c r="I724" s="40"/>
      <c r="J724" s="40"/>
      <c r="K724" s="40"/>
      <c r="L724" s="40"/>
      <c r="M724" s="40"/>
      <c r="N724" s="40"/>
      <c r="O724" s="40"/>
      <c r="Q724" s="41"/>
      <c r="R724" s="110"/>
      <c r="S724" s="41"/>
      <c r="T724" s="41"/>
    </row>
    <row r="725" spans="1:20" s="109" customFormat="1" ht="45" outlineLevel="1" x14ac:dyDescent="0.25">
      <c r="A725" s="43">
        <v>22.3</v>
      </c>
      <c r="B725" s="55" t="s">
        <v>1225</v>
      </c>
      <c r="C725" s="44"/>
      <c r="D725" s="32"/>
      <c r="E725" s="33"/>
      <c r="F725" s="33"/>
      <c r="G725" s="40"/>
      <c r="H725" s="40"/>
      <c r="I725" s="40"/>
      <c r="J725" s="40"/>
      <c r="K725" s="40"/>
      <c r="L725" s="40"/>
      <c r="M725" s="40"/>
      <c r="N725" s="40"/>
      <c r="O725" s="40"/>
      <c r="Q725" s="41"/>
      <c r="R725" s="110"/>
      <c r="S725" s="41"/>
      <c r="T725" s="41"/>
    </row>
    <row r="726" spans="1:20" s="109" customFormat="1" ht="76.5" outlineLevel="2" x14ac:dyDescent="0.25">
      <c r="A726" s="34" t="s">
        <v>1226</v>
      </c>
      <c r="B726" s="99" t="s">
        <v>1227</v>
      </c>
      <c r="C726" s="36" t="s">
        <v>17</v>
      </c>
      <c r="D726" s="37"/>
      <c r="E726" s="39"/>
      <c r="F726" s="39">
        <f t="shared" si="46"/>
        <v>0</v>
      </c>
      <c r="G726" s="40"/>
      <c r="H726" s="40"/>
      <c r="I726" s="40"/>
      <c r="J726" s="40"/>
      <c r="K726" s="40"/>
      <c r="L726" s="40"/>
      <c r="M726" s="40"/>
      <c r="N726" s="40"/>
      <c r="O726" s="40"/>
      <c r="Q726" s="41"/>
      <c r="R726" s="110"/>
      <c r="S726" s="41"/>
      <c r="T726" s="41"/>
    </row>
    <row r="727" spans="1:20" s="109" customFormat="1" ht="63.75" outlineLevel="2" x14ac:dyDescent="0.25">
      <c r="A727" s="34" t="s">
        <v>1228</v>
      </c>
      <c r="B727" s="99" t="s">
        <v>1229</v>
      </c>
      <c r="C727" s="36" t="s">
        <v>17</v>
      </c>
      <c r="D727" s="37"/>
      <c r="E727" s="39"/>
      <c r="F727" s="39">
        <f t="shared" si="46"/>
        <v>0</v>
      </c>
      <c r="G727" s="40"/>
      <c r="H727" s="40"/>
      <c r="I727" s="40"/>
      <c r="J727" s="40"/>
      <c r="K727" s="40"/>
      <c r="L727" s="40"/>
      <c r="M727" s="40"/>
      <c r="N727" s="40"/>
      <c r="O727" s="40"/>
      <c r="Q727" s="41"/>
      <c r="R727" s="110"/>
      <c r="S727" s="41"/>
      <c r="T727" s="41"/>
    </row>
    <row r="728" spans="1:20" s="109" customFormat="1" ht="63.75" outlineLevel="2" x14ac:dyDescent="0.25">
      <c r="A728" s="34" t="s">
        <v>1230</v>
      </c>
      <c r="B728" s="99" t="s">
        <v>1231</v>
      </c>
      <c r="C728" s="36" t="s">
        <v>17</v>
      </c>
      <c r="D728" s="37"/>
      <c r="E728" s="39"/>
      <c r="F728" s="39">
        <f t="shared" si="46"/>
        <v>0</v>
      </c>
      <c r="G728" s="40"/>
      <c r="H728" s="40"/>
      <c r="I728" s="40"/>
      <c r="J728" s="40"/>
      <c r="K728" s="40"/>
      <c r="L728" s="40"/>
      <c r="M728" s="40"/>
      <c r="N728" s="40"/>
      <c r="O728" s="40"/>
      <c r="Q728" s="41"/>
      <c r="R728" s="110"/>
      <c r="S728" s="41"/>
      <c r="T728" s="41"/>
    </row>
    <row r="729" spans="1:20" s="109" customFormat="1" ht="76.5" outlineLevel="2" x14ac:dyDescent="0.25">
      <c r="A729" s="34" t="s">
        <v>1232</v>
      </c>
      <c r="B729" s="99" t="s">
        <v>1233</v>
      </c>
      <c r="C729" s="36" t="s">
        <v>17</v>
      </c>
      <c r="D729" s="37"/>
      <c r="E729" s="39"/>
      <c r="F729" s="39">
        <f t="shared" si="46"/>
        <v>0</v>
      </c>
      <c r="G729" s="40"/>
      <c r="H729" s="40"/>
      <c r="I729" s="40"/>
      <c r="J729" s="40"/>
      <c r="K729" s="40"/>
      <c r="L729" s="40"/>
      <c r="M729" s="40"/>
      <c r="N729" s="40"/>
      <c r="O729" s="40"/>
      <c r="Q729" s="41"/>
      <c r="R729" s="110"/>
      <c r="S729" s="41"/>
      <c r="T729" s="41"/>
    </row>
    <row r="730" spans="1:20" s="109" customFormat="1" ht="63.75" outlineLevel="2" x14ac:dyDescent="0.25">
      <c r="A730" s="34" t="s">
        <v>1234</v>
      </c>
      <c r="B730" s="99" t="s">
        <v>1235</v>
      </c>
      <c r="C730" s="36" t="s">
        <v>17</v>
      </c>
      <c r="D730" s="37"/>
      <c r="E730" s="39"/>
      <c r="F730" s="39">
        <f t="shared" si="46"/>
        <v>0</v>
      </c>
      <c r="G730" s="40"/>
      <c r="H730" s="40"/>
      <c r="I730" s="40"/>
      <c r="J730" s="40"/>
      <c r="K730" s="40"/>
      <c r="L730" s="40"/>
      <c r="M730" s="40"/>
      <c r="N730" s="40"/>
      <c r="O730" s="40"/>
      <c r="Q730" s="41"/>
      <c r="R730" s="110"/>
      <c r="S730" s="41"/>
      <c r="T730" s="41"/>
    </row>
    <row r="731" spans="1:20" s="109" customFormat="1" outlineLevel="1" x14ac:dyDescent="0.25">
      <c r="A731" s="43">
        <v>22.4</v>
      </c>
      <c r="B731" s="55" t="s">
        <v>1236</v>
      </c>
      <c r="C731" s="44"/>
      <c r="D731" s="32"/>
      <c r="E731" s="33"/>
      <c r="F731" s="33"/>
      <c r="G731" s="40"/>
      <c r="H731" s="40"/>
      <c r="I731" s="40"/>
      <c r="J731" s="40"/>
      <c r="K731" s="40"/>
      <c r="L731" s="40"/>
      <c r="M731" s="40"/>
      <c r="N731" s="40"/>
      <c r="O731" s="40"/>
      <c r="Q731" s="41"/>
      <c r="R731" s="110"/>
      <c r="S731" s="41"/>
      <c r="T731" s="41"/>
    </row>
    <row r="732" spans="1:20" s="109" customFormat="1" ht="51" outlineLevel="2" x14ac:dyDescent="0.25">
      <c r="A732" s="34" t="s">
        <v>1237</v>
      </c>
      <c r="B732" s="99" t="s">
        <v>1238</v>
      </c>
      <c r="C732" s="36" t="s">
        <v>14</v>
      </c>
      <c r="D732" s="37"/>
      <c r="E732" s="39"/>
      <c r="F732" s="39">
        <f t="shared" si="46"/>
        <v>0</v>
      </c>
      <c r="G732" s="40"/>
      <c r="H732" s="40"/>
      <c r="I732" s="40"/>
      <c r="J732" s="40"/>
      <c r="K732" s="40"/>
      <c r="L732" s="40"/>
      <c r="M732" s="40"/>
      <c r="N732" s="40"/>
      <c r="O732" s="40"/>
      <c r="Q732" s="41"/>
      <c r="R732" s="110"/>
      <c r="S732" s="41"/>
      <c r="T732" s="41"/>
    </row>
    <row r="733" spans="1:20" s="109" customFormat="1" outlineLevel="1" x14ac:dyDescent="0.25">
      <c r="A733" s="43">
        <v>22.5</v>
      </c>
      <c r="B733" s="55" t="s">
        <v>1239</v>
      </c>
      <c r="C733" s="44"/>
      <c r="D733" s="32"/>
      <c r="E733" s="33"/>
      <c r="F733" s="33"/>
      <c r="G733" s="40"/>
      <c r="H733" s="40"/>
      <c r="I733" s="40"/>
      <c r="J733" s="40"/>
      <c r="K733" s="40"/>
      <c r="L733" s="40"/>
      <c r="M733" s="40"/>
      <c r="N733" s="40"/>
      <c r="O733" s="40"/>
      <c r="Q733" s="41"/>
      <c r="R733" s="110"/>
      <c r="S733" s="41"/>
      <c r="T733" s="41"/>
    </row>
    <row r="734" spans="1:20" s="109" customFormat="1" ht="38.25" outlineLevel="2" x14ac:dyDescent="0.25">
      <c r="A734" s="34" t="s">
        <v>1240</v>
      </c>
      <c r="B734" s="99" t="s">
        <v>1241</v>
      </c>
      <c r="C734" s="36" t="s">
        <v>17</v>
      </c>
      <c r="D734" s="37"/>
      <c r="E734" s="39"/>
      <c r="F734" s="39">
        <f t="shared" si="46"/>
        <v>0</v>
      </c>
      <c r="G734" s="40"/>
      <c r="H734" s="40"/>
      <c r="I734" s="40"/>
      <c r="J734" s="40"/>
      <c r="K734" s="40"/>
      <c r="L734" s="40"/>
      <c r="M734" s="40"/>
      <c r="N734" s="40"/>
      <c r="O734" s="40"/>
      <c r="Q734" s="41"/>
      <c r="R734" s="110"/>
      <c r="S734" s="41"/>
      <c r="T734" s="41"/>
    </row>
    <row r="735" spans="1:20" s="109" customFormat="1" ht="51" outlineLevel="2" x14ac:dyDescent="0.25">
      <c r="A735" s="34" t="s">
        <v>1242</v>
      </c>
      <c r="B735" s="99" t="s">
        <v>1243</v>
      </c>
      <c r="C735" s="36" t="s">
        <v>14</v>
      </c>
      <c r="D735" s="37"/>
      <c r="E735" s="39"/>
      <c r="F735" s="39">
        <f t="shared" si="46"/>
        <v>0</v>
      </c>
      <c r="G735" s="40"/>
      <c r="H735" s="40"/>
      <c r="I735" s="40"/>
      <c r="J735" s="40"/>
      <c r="K735" s="40"/>
      <c r="L735" s="40"/>
      <c r="M735" s="40"/>
      <c r="N735" s="40"/>
      <c r="O735" s="40"/>
      <c r="Q735" s="41"/>
      <c r="R735" s="110"/>
      <c r="S735" s="41"/>
      <c r="T735" s="41"/>
    </row>
    <row r="736" spans="1:20" s="109" customFormat="1" outlineLevel="1" x14ac:dyDescent="0.25">
      <c r="A736" s="43">
        <v>22.7</v>
      </c>
      <c r="B736" s="55" t="s">
        <v>1244</v>
      </c>
      <c r="C736" s="44"/>
      <c r="D736" s="32"/>
      <c r="E736" s="33"/>
      <c r="F736" s="33"/>
      <c r="G736" s="40"/>
      <c r="H736" s="40"/>
      <c r="I736" s="40"/>
      <c r="J736" s="40"/>
      <c r="K736" s="40"/>
      <c r="L736" s="40"/>
      <c r="M736" s="40"/>
      <c r="N736" s="40"/>
      <c r="O736" s="40"/>
      <c r="Q736" s="41"/>
      <c r="R736" s="110"/>
      <c r="S736" s="41"/>
      <c r="T736" s="41"/>
    </row>
    <row r="737" spans="1:20" s="109" customFormat="1" ht="51" outlineLevel="2" x14ac:dyDescent="0.25">
      <c r="A737" s="34" t="s">
        <v>1245</v>
      </c>
      <c r="B737" s="99" t="s">
        <v>1246</v>
      </c>
      <c r="C737" s="36" t="s">
        <v>1247</v>
      </c>
      <c r="D737" s="37"/>
      <c r="E737" s="39"/>
      <c r="F737" s="39">
        <f t="shared" si="46"/>
        <v>0</v>
      </c>
      <c r="G737" s="40"/>
      <c r="H737" s="40"/>
      <c r="I737" s="40"/>
      <c r="J737" s="40"/>
      <c r="K737" s="40"/>
      <c r="L737" s="40"/>
      <c r="M737" s="40"/>
      <c r="N737" s="40"/>
      <c r="O737" s="40"/>
      <c r="Q737" s="41"/>
      <c r="R737" s="110"/>
      <c r="S737" s="41"/>
      <c r="T737" s="41"/>
    </row>
    <row r="738" spans="1:20" s="109" customFormat="1" ht="51" outlineLevel="2" x14ac:dyDescent="0.25">
      <c r="A738" s="34" t="s">
        <v>1248</v>
      </c>
      <c r="B738" s="99" t="s">
        <v>1249</v>
      </c>
      <c r="C738" s="36" t="s">
        <v>17</v>
      </c>
      <c r="D738" s="37"/>
      <c r="E738" s="39"/>
      <c r="F738" s="39">
        <f t="shared" si="46"/>
        <v>0</v>
      </c>
      <c r="G738" s="40"/>
      <c r="H738" s="40"/>
      <c r="I738" s="40"/>
      <c r="J738" s="40"/>
      <c r="K738" s="40"/>
      <c r="L738" s="40"/>
      <c r="M738" s="40"/>
      <c r="N738" s="40"/>
      <c r="O738" s="40"/>
      <c r="Q738" s="41"/>
      <c r="R738" s="110"/>
      <c r="S738" s="41"/>
      <c r="T738" s="41"/>
    </row>
    <row r="739" spans="1:20" s="109" customFormat="1" ht="38.25" outlineLevel="2" x14ac:dyDescent="0.25">
      <c r="A739" s="34" t="s">
        <v>1250</v>
      </c>
      <c r="B739" s="99" t="s">
        <v>1251</v>
      </c>
      <c r="C739" s="36" t="s">
        <v>17</v>
      </c>
      <c r="D739" s="37"/>
      <c r="E739" s="39"/>
      <c r="F739" s="39">
        <f t="shared" si="46"/>
        <v>0</v>
      </c>
      <c r="G739" s="40"/>
      <c r="H739" s="40"/>
      <c r="I739" s="40"/>
      <c r="J739" s="40"/>
      <c r="K739" s="40"/>
      <c r="L739" s="40"/>
      <c r="M739" s="40"/>
      <c r="N739" s="40"/>
      <c r="O739" s="40"/>
      <c r="Q739" s="41"/>
      <c r="R739" s="110"/>
      <c r="S739" s="41"/>
      <c r="T739" s="41"/>
    </row>
    <row r="740" spans="1:20" s="109" customFormat="1" ht="25.5" outlineLevel="2" x14ac:dyDescent="0.25">
      <c r="A740" s="34" t="s">
        <v>1252</v>
      </c>
      <c r="B740" s="99" t="s">
        <v>1253</v>
      </c>
      <c r="C740" s="36" t="s">
        <v>17</v>
      </c>
      <c r="D740" s="37"/>
      <c r="E740" s="39"/>
      <c r="F740" s="39">
        <f t="shared" si="46"/>
        <v>0</v>
      </c>
      <c r="G740" s="40"/>
      <c r="H740" s="40"/>
      <c r="I740" s="40"/>
      <c r="J740" s="40"/>
      <c r="K740" s="40"/>
      <c r="L740" s="40"/>
      <c r="M740" s="40"/>
      <c r="N740" s="40"/>
      <c r="O740" s="40"/>
      <c r="Q740" s="41"/>
      <c r="R740" s="110"/>
      <c r="S740" s="41"/>
      <c r="T740" s="41"/>
    </row>
    <row r="741" spans="1:20" s="109" customFormat="1" outlineLevel="1" x14ac:dyDescent="0.25">
      <c r="A741" s="43">
        <v>22.8</v>
      </c>
      <c r="B741" s="55" t="s">
        <v>1254</v>
      </c>
      <c r="C741" s="44"/>
      <c r="D741" s="32"/>
      <c r="E741" s="33"/>
      <c r="F741" s="33">
        <f t="shared" si="46"/>
        <v>0</v>
      </c>
      <c r="G741" s="40"/>
      <c r="H741" s="40"/>
      <c r="I741" s="40"/>
      <c r="J741" s="40"/>
      <c r="K741" s="40"/>
      <c r="L741" s="40"/>
      <c r="M741" s="40"/>
      <c r="N741" s="40"/>
      <c r="O741" s="40"/>
      <c r="Q741" s="41"/>
      <c r="R741" s="110"/>
      <c r="S741" s="41"/>
      <c r="T741" s="41"/>
    </row>
    <row r="742" spans="1:20" s="109" customFormat="1" ht="25.5" outlineLevel="2" x14ac:dyDescent="0.25">
      <c r="A742" s="34" t="s">
        <v>1255</v>
      </c>
      <c r="B742" s="99" t="s">
        <v>1256</v>
      </c>
      <c r="C742" s="36" t="s">
        <v>500</v>
      </c>
      <c r="D742" s="37"/>
      <c r="E742" s="39"/>
      <c r="F742" s="39">
        <f t="shared" si="46"/>
        <v>0</v>
      </c>
      <c r="G742" s="40"/>
      <c r="H742" s="40"/>
      <c r="I742" s="40"/>
      <c r="J742" s="40"/>
      <c r="K742" s="40"/>
      <c r="L742" s="40"/>
      <c r="M742" s="40"/>
      <c r="N742" s="40"/>
      <c r="O742" s="40"/>
      <c r="Q742" s="41"/>
      <c r="R742" s="110"/>
      <c r="S742" s="41"/>
      <c r="T742" s="41"/>
    </row>
    <row r="743" spans="1:20" s="111" customFormat="1" ht="25.5" outlineLevel="2" x14ac:dyDescent="0.25">
      <c r="A743" s="34" t="s">
        <v>1257</v>
      </c>
      <c r="B743" s="99" t="s">
        <v>1258</v>
      </c>
      <c r="C743" s="36" t="s">
        <v>500</v>
      </c>
      <c r="D743" s="37"/>
      <c r="E743" s="39"/>
      <c r="F743" s="39">
        <f t="shared" si="46"/>
        <v>0</v>
      </c>
      <c r="G743" s="40"/>
      <c r="H743" s="40"/>
      <c r="I743" s="40"/>
      <c r="J743" s="40"/>
      <c r="K743" s="40"/>
      <c r="L743" s="40"/>
      <c r="M743" s="40"/>
      <c r="N743" s="40"/>
      <c r="O743" s="40"/>
      <c r="Q743" s="3"/>
      <c r="R743" s="112"/>
      <c r="S743" s="3"/>
      <c r="T743" s="3"/>
    </row>
    <row r="744" spans="1:20" s="111" customFormat="1" outlineLevel="1" x14ac:dyDescent="0.25">
      <c r="A744" s="43">
        <v>22.9</v>
      </c>
      <c r="B744" s="55" t="s">
        <v>1259</v>
      </c>
      <c r="C744" s="44"/>
      <c r="D744" s="32"/>
      <c r="E744" s="33"/>
      <c r="F744" s="33"/>
      <c r="G744" s="40"/>
      <c r="H744" s="40"/>
      <c r="I744" s="40"/>
      <c r="J744" s="40"/>
      <c r="K744" s="40"/>
      <c r="L744" s="40"/>
      <c r="M744" s="40"/>
      <c r="N744" s="40"/>
      <c r="O744" s="40"/>
      <c r="Q744" s="3"/>
      <c r="R744" s="112"/>
      <c r="S744" s="3"/>
      <c r="T744" s="3"/>
    </row>
    <row r="745" spans="1:20" s="109" customFormat="1" ht="51" outlineLevel="2" x14ac:dyDescent="0.25">
      <c r="A745" s="34" t="s">
        <v>1260</v>
      </c>
      <c r="B745" s="99" t="s">
        <v>1261</v>
      </c>
      <c r="C745" s="36" t="s">
        <v>17</v>
      </c>
      <c r="D745" s="37"/>
      <c r="E745" s="39"/>
      <c r="F745" s="39">
        <f t="shared" si="46"/>
        <v>0</v>
      </c>
      <c r="G745" s="40"/>
      <c r="H745" s="40"/>
      <c r="I745" s="40"/>
      <c r="J745" s="40"/>
      <c r="K745" s="40"/>
      <c r="L745" s="40"/>
      <c r="M745" s="40"/>
      <c r="N745" s="40"/>
      <c r="O745" s="40"/>
      <c r="Q745" s="41"/>
      <c r="R745" s="110"/>
      <c r="S745" s="41"/>
      <c r="T745" s="41"/>
    </row>
    <row r="746" spans="1:20" s="109" customFormat="1" ht="38.25" outlineLevel="2" x14ac:dyDescent="0.25">
      <c r="A746" s="34" t="s">
        <v>1262</v>
      </c>
      <c r="B746" s="99" t="s">
        <v>1263</v>
      </c>
      <c r="C746" s="36" t="s">
        <v>17</v>
      </c>
      <c r="D746" s="37"/>
      <c r="E746" s="39"/>
      <c r="F746" s="39">
        <f t="shared" si="46"/>
        <v>0</v>
      </c>
      <c r="G746" s="40"/>
      <c r="H746" s="40"/>
      <c r="I746" s="40"/>
      <c r="J746" s="40"/>
      <c r="K746" s="40"/>
      <c r="L746" s="40"/>
      <c r="M746" s="40"/>
      <c r="N746" s="40"/>
      <c r="O746" s="40"/>
      <c r="Q746" s="41"/>
      <c r="R746" s="110"/>
      <c r="S746" s="41"/>
      <c r="T746" s="41"/>
    </row>
    <row r="747" spans="1:20" s="109" customFormat="1" outlineLevel="1" x14ac:dyDescent="0.25">
      <c r="A747" s="116">
        <v>22.1</v>
      </c>
      <c r="B747" s="55" t="s">
        <v>1264</v>
      </c>
      <c r="C747" s="44"/>
      <c r="D747" s="32"/>
      <c r="E747" s="33"/>
      <c r="F747" s="33"/>
      <c r="G747" s="40"/>
      <c r="H747" s="40"/>
      <c r="I747" s="40"/>
      <c r="J747" s="40"/>
      <c r="K747" s="40"/>
      <c r="L747" s="40"/>
      <c r="M747" s="40"/>
      <c r="N747" s="40"/>
      <c r="O747" s="40"/>
      <c r="Q747" s="41"/>
      <c r="R747" s="110"/>
      <c r="S747" s="41"/>
      <c r="T747" s="41"/>
    </row>
    <row r="748" spans="1:20" s="109" customFormat="1" ht="63.75" outlineLevel="2" x14ac:dyDescent="0.25">
      <c r="A748" s="34" t="s">
        <v>1265</v>
      </c>
      <c r="B748" s="99" t="s">
        <v>1266</v>
      </c>
      <c r="C748" s="36" t="s">
        <v>17</v>
      </c>
      <c r="D748" s="37"/>
      <c r="E748" s="39"/>
      <c r="F748" s="39">
        <f t="shared" si="46"/>
        <v>0</v>
      </c>
      <c r="G748" s="40"/>
      <c r="H748" s="40"/>
      <c r="I748" s="40"/>
      <c r="J748" s="40"/>
      <c r="K748" s="40"/>
      <c r="L748" s="40"/>
      <c r="M748" s="40"/>
      <c r="N748" s="40"/>
      <c r="O748" s="40"/>
      <c r="Q748" s="41"/>
      <c r="R748" s="110"/>
      <c r="S748" s="41"/>
      <c r="T748" s="41"/>
    </row>
    <row r="749" spans="1:20" s="109" customFormat="1" outlineLevel="1" x14ac:dyDescent="0.25">
      <c r="A749" s="116">
        <v>22.11</v>
      </c>
      <c r="B749" s="55" t="s">
        <v>1267</v>
      </c>
      <c r="C749" s="44"/>
      <c r="D749" s="32"/>
      <c r="E749" s="33"/>
      <c r="F749" s="33"/>
      <c r="G749" s="40"/>
      <c r="H749" s="40"/>
      <c r="I749" s="40"/>
      <c r="J749" s="40"/>
      <c r="K749" s="40"/>
      <c r="L749" s="40"/>
      <c r="M749" s="40"/>
      <c r="N749" s="40"/>
      <c r="O749" s="40"/>
      <c r="Q749" s="41"/>
      <c r="R749" s="110"/>
      <c r="S749" s="41"/>
      <c r="T749" s="41"/>
    </row>
    <row r="750" spans="1:20" s="109" customFormat="1" ht="38.25" outlineLevel="2" x14ac:dyDescent="0.25">
      <c r="A750" s="34" t="s">
        <v>1268</v>
      </c>
      <c r="B750" s="99" t="s">
        <v>1269</v>
      </c>
      <c r="C750" s="36" t="s">
        <v>17</v>
      </c>
      <c r="D750" s="37"/>
      <c r="E750" s="39"/>
      <c r="F750" s="39">
        <f t="shared" ref="F750:F753" si="47">D750*E750</f>
        <v>0</v>
      </c>
      <c r="G750" s="40"/>
      <c r="H750" s="40"/>
      <c r="I750" s="40"/>
      <c r="J750" s="40"/>
      <c r="K750" s="40"/>
      <c r="L750" s="40"/>
      <c r="M750" s="40"/>
      <c r="N750" s="40"/>
      <c r="O750" s="40"/>
      <c r="Q750" s="41"/>
      <c r="R750" s="110"/>
      <c r="S750" s="41"/>
      <c r="T750" s="41"/>
    </row>
    <row r="751" spans="1:20" s="109" customFormat="1" ht="25.5" outlineLevel="2" x14ac:dyDescent="0.25">
      <c r="A751" s="34" t="s">
        <v>1270</v>
      </c>
      <c r="B751" s="99" t="s">
        <v>1271</v>
      </c>
      <c r="C751" s="36" t="s">
        <v>34</v>
      </c>
      <c r="D751" s="37"/>
      <c r="E751" s="39"/>
      <c r="F751" s="39">
        <f t="shared" si="47"/>
        <v>0</v>
      </c>
      <c r="G751" s="40"/>
      <c r="H751" s="40"/>
      <c r="I751" s="40"/>
      <c r="J751" s="40"/>
      <c r="K751" s="40"/>
      <c r="L751" s="40"/>
      <c r="M751" s="40"/>
      <c r="N751" s="40"/>
      <c r="O751" s="40"/>
      <c r="Q751" s="41"/>
      <c r="R751" s="110"/>
      <c r="S751" s="41"/>
      <c r="T751" s="41"/>
    </row>
    <row r="752" spans="1:20" s="109" customFormat="1" ht="38.25" outlineLevel="2" x14ac:dyDescent="0.25">
      <c r="A752" s="34" t="s">
        <v>1272</v>
      </c>
      <c r="B752" s="99" t="s">
        <v>51</v>
      </c>
      <c r="C752" s="36" t="s">
        <v>52</v>
      </c>
      <c r="D752" s="37"/>
      <c r="E752" s="39"/>
      <c r="F752" s="39">
        <f t="shared" si="47"/>
        <v>0</v>
      </c>
      <c r="G752" s="40"/>
      <c r="H752" s="40"/>
      <c r="I752" s="40"/>
      <c r="J752" s="40"/>
      <c r="K752" s="40"/>
      <c r="L752" s="40"/>
      <c r="M752" s="40"/>
      <c r="N752" s="40"/>
      <c r="O752" s="40"/>
      <c r="Q752" s="41"/>
      <c r="R752" s="110"/>
      <c r="S752" s="41"/>
      <c r="T752" s="41"/>
    </row>
    <row r="753" spans="1:20" s="109" customFormat="1" ht="25.5" outlineLevel="2" x14ac:dyDescent="0.25">
      <c r="A753" s="34" t="s">
        <v>1273</v>
      </c>
      <c r="B753" s="99" t="s">
        <v>1274</v>
      </c>
      <c r="C753" s="36" t="s">
        <v>14</v>
      </c>
      <c r="D753" s="37"/>
      <c r="E753" s="39"/>
      <c r="F753" s="39">
        <f t="shared" si="47"/>
        <v>0</v>
      </c>
      <c r="G753" s="40"/>
      <c r="H753" s="40"/>
      <c r="I753" s="40"/>
      <c r="J753" s="40"/>
      <c r="K753" s="40"/>
      <c r="L753" s="40"/>
      <c r="M753" s="40"/>
      <c r="N753" s="40"/>
      <c r="O753" s="40"/>
      <c r="Q753" s="41"/>
      <c r="R753" s="110"/>
      <c r="S753" s="41"/>
      <c r="T753" s="41"/>
    </row>
    <row r="754" spans="1:20" outlineLevel="1" collapsed="1" x14ac:dyDescent="0.25">
      <c r="A754" s="45"/>
      <c r="B754" s="103"/>
      <c r="C754" s="18"/>
      <c r="D754" s="46"/>
      <c r="E754" s="104" t="str">
        <f>"TOTAL CAPÍTULO "&amp;$A$720</f>
        <v>TOTAL CAPÍTULO 22</v>
      </c>
      <c r="F754" s="48">
        <f>SUM(F722:F753)</f>
        <v>0</v>
      </c>
      <c r="G754" s="49"/>
      <c r="H754" s="49"/>
      <c r="I754" s="49"/>
      <c r="J754" s="49"/>
      <c r="K754" s="49"/>
      <c r="L754" s="49"/>
      <c r="M754" s="49"/>
      <c r="N754" s="49"/>
      <c r="O754" s="49"/>
      <c r="Q754" s="3"/>
      <c r="S754" s="3"/>
    </row>
    <row r="755" spans="1:20" outlineLevel="1" x14ac:dyDescent="0.25">
      <c r="A755" s="50"/>
      <c r="B755" s="51"/>
      <c r="C755" s="52"/>
      <c r="D755" s="53"/>
      <c r="E755" s="64"/>
      <c r="F755" s="54"/>
      <c r="G755" s="49"/>
      <c r="H755" s="49"/>
      <c r="I755" s="49"/>
      <c r="J755" s="49"/>
      <c r="K755" s="49"/>
      <c r="L755" s="49"/>
      <c r="M755" s="49"/>
      <c r="N755" s="49"/>
      <c r="O755" s="49"/>
      <c r="Q755" s="3"/>
      <c r="S755" s="3"/>
    </row>
    <row r="756" spans="1:20" collapsed="1" x14ac:dyDescent="0.25">
      <c r="A756" s="22">
        <v>23</v>
      </c>
      <c r="B756" s="81" t="s">
        <v>1275</v>
      </c>
      <c r="C756" s="82"/>
      <c r="D756" s="83"/>
      <c r="E756" s="24"/>
      <c r="F756" s="26"/>
      <c r="G756" s="49"/>
      <c r="H756" s="49"/>
      <c r="I756" s="49"/>
      <c r="J756" s="49"/>
      <c r="K756" s="49"/>
      <c r="L756" s="49"/>
      <c r="M756" s="49"/>
      <c r="N756" s="49"/>
      <c r="O756" s="49"/>
      <c r="Q756" s="3"/>
      <c r="S756" s="3"/>
    </row>
    <row r="757" spans="1:20" hidden="1" outlineLevel="1" collapsed="1" x14ac:dyDescent="0.25">
      <c r="A757" s="29">
        <v>23.1</v>
      </c>
      <c r="B757" s="55" t="s">
        <v>1276</v>
      </c>
      <c r="C757" s="31"/>
      <c r="D757" s="32"/>
      <c r="E757" s="33"/>
      <c r="F757" s="33"/>
      <c r="G757" s="49"/>
      <c r="H757" s="49"/>
      <c r="I757" s="49"/>
      <c r="J757" s="49"/>
      <c r="K757" s="49"/>
      <c r="L757" s="49"/>
      <c r="M757" s="49"/>
      <c r="N757" s="49"/>
      <c r="O757" s="49"/>
      <c r="Q757" s="3"/>
      <c r="S757" s="3"/>
    </row>
    <row r="758" spans="1:20" ht="38.25" hidden="1" outlineLevel="2" x14ac:dyDescent="0.25">
      <c r="A758" s="117" t="s">
        <v>1277</v>
      </c>
      <c r="B758" s="99" t="s">
        <v>1278</v>
      </c>
      <c r="C758" s="118" t="s">
        <v>17</v>
      </c>
      <c r="D758" s="37">
        <v>1</v>
      </c>
      <c r="E758" s="39">
        <v>86810700</v>
      </c>
      <c r="F758" s="39">
        <f t="shared" ref="F758:F773" si="48">D758*E758</f>
        <v>86810700</v>
      </c>
      <c r="G758" s="49"/>
      <c r="H758" s="49"/>
      <c r="I758" s="49"/>
      <c r="J758" s="49"/>
      <c r="K758" s="49"/>
      <c r="L758" s="49"/>
      <c r="M758" s="49"/>
      <c r="N758" s="49"/>
      <c r="O758" s="49"/>
      <c r="Q758" s="3"/>
      <c r="S758" s="3"/>
    </row>
    <row r="759" spans="1:20" ht="38.25" hidden="1" outlineLevel="2" x14ac:dyDescent="0.25">
      <c r="A759" s="117" t="s">
        <v>1279</v>
      </c>
      <c r="B759" s="99" t="s">
        <v>1280</v>
      </c>
      <c r="C759" s="118" t="s">
        <v>17</v>
      </c>
      <c r="D759" s="37">
        <v>1</v>
      </c>
      <c r="E759" s="39">
        <v>15998900</v>
      </c>
      <c r="F759" s="39">
        <f t="shared" si="48"/>
        <v>15998900</v>
      </c>
      <c r="G759" s="49"/>
      <c r="H759" s="49"/>
      <c r="I759" s="49"/>
      <c r="J759" s="49"/>
      <c r="K759" s="49"/>
      <c r="L759" s="49"/>
      <c r="M759" s="49"/>
      <c r="N759" s="49"/>
      <c r="O759" s="49"/>
      <c r="Q759" s="3"/>
      <c r="S759" s="3"/>
    </row>
    <row r="760" spans="1:20" ht="76.5" hidden="1" outlineLevel="2" x14ac:dyDescent="0.25">
      <c r="A760" s="117" t="s">
        <v>1281</v>
      </c>
      <c r="B760" s="99" t="s">
        <v>1282</v>
      </c>
      <c r="C760" s="118" t="s">
        <v>17</v>
      </c>
      <c r="D760" s="37">
        <v>1</v>
      </c>
      <c r="E760" s="39">
        <v>5245700</v>
      </c>
      <c r="F760" s="39">
        <f t="shared" si="48"/>
        <v>5245700</v>
      </c>
      <c r="G760" s="49"/>
      <c r="H760" s="49"/>
      <c r="I760" s="49"/>
      <c r="J760" s="49"/>
      <c r="K760" s="49"/>
      <c r="L760" s="49"/>
      <c r="M760" s="49"/>
      <c r="N760" s="49"/>
      <c r="O760" s="49"/>
      <c r="Q760" s="3"/>
      <c r="S760" s="3"/>
    </row>
    <row r="761" spans="1:20" hidden="1" outlineLevel="1" collapsed="1" x14ac:dyDescent="0.25">
      <c r="A761" s="29">
        <v>23.2</v>
      </c>
      <c r="B761" s="55" t="s">
        <v>1283</v>
      </c>
      <c r="C761" s="31"/>
      <c r="D761" s="32"/>
      <c r="E761" s="33"/>
      <c r="F761" s="33"/>
      <c r="G761" s="49"/>
      <c r="H761" s="49"/>
      <c r="I761" s="49"/>
      <c r="J761" s="49"/>
      <c r="K761" s="49"/>
      <c r="L761" s="49"/>
      <c r="M761" s="49"/>
      <c r="N761" s="49"/>
      <c r="O761" s="49"/>
      <c r="Q761" s="3"/>
      <c r="S761" s="3"/>
    </row>
    <row r="762" spans="1:20" ht="38.25" hidden="1" outlineLevel="2" x14ac:dyDescent="0.25">
      <c r="A762" s="117" t="s">
        <v>1284</v>
      </c>
      <c r="B762" s="99" t="s">
        <v>1285</v>
      </c>
      <c r="C762" s="118" t="s">
        <v>17</v>
      </c>
      <c r="D762" s="37">
        <v>1</v>
      </c>
      <c r="E762" s="39">
        <v>998766</v>
      </c>
      <c r="F762" s="39">
        <f t="shared" si="48"/>
        <v>998766</v>
      </c>
      <c r="G762" s="49"/>
      <c r="H762" s="49"/>
      <c r="I762" s="49"/>
      <c r="J762" s="49"/>
      <c r="K762" s="49"/>
      <c r="L762" s="49"/>
      <c r="M762" s="49"/>
      <c r="N762" s="49"/>
      <c r="O762" s="49"/>
      <c r="Q762" s="3"/>
      <c r="S762" s="3"/>
    </row>
    <row r="763" spans="1:20" ht="38.25" hidden="1" outlineLevel="2" x14ac:dyDescent="0.25">
      <c r="A763" s="117" t="s">
        <v>1286</v>
      </c>
      <c r="B763" s="99" t="s">
        <v>1287</v>
      </c>
      <c r="C763" s="118" t="s">
        <v>17</v>
      </c>
      <c r="D763" s="37">
        <v>1</v>
      </c>
      <c r="E763" s="39">
        <v>4798866</v>
      </c>
      <c r="F763" s="39">
        <f t="shared" si="48"/>
        <v>4798866</v>
      </c>
      <c r="G763" s="49"/>
      <c r="H763" s="49"/>
      <c r="I763" s="49"/>
      <c r="J763" s="49"/>
      <c r="K763" s="49"/>
      <c r="L763" s="49"/>
      <c r="M763" s="49"/>
      <c r="N763" s="49"/>
      <c r="O763" s="49"/>
      <c r="Q763" s="3"/>
      <c r="S763" s="3"/>
    </row>
    <row r="764" spans="1:20" ht="51" hidden="1" outlineLevel="2" x14ac:dyDescent="0.25">
      <c r="A764" s="117" t="s">
        <v>1288</v>
      </c>
      <c r="B764" s="99" t="s">
        <v>1289</v>
      </c>
      <c r="C764" s="118" t="s">
        <v>17</v>
      </c>
      <c r="D764" s="37">
        <v>1</v>
      </c>
      <c r="E764" s="39">
        <v>1764808</v>
      </c>
      <c r="F764" s="39">
        <f t="shared" si="48"/>
        <v>1764808</v>
      </c>
      <c r="G764" s="49"/>
      <c r="H764" s="49"/>
      <c r="I764" s="49"/>
      <c r="J764" s="49"/>
      <c r="K764" s="49"/>
      <c r="L764" s="49"/>
      <c r="M764" s="49"/>
      <c r="N764" s="49"/>
      <c r="O764" s="49"/>
      <c r="Q764" s="3"/>
      <c r="S764" s="3"/>
    </row>
    <row r="765" spans="1:20" ht="51" hidden="1" outlineLevel="2" x14ac:dyDescent="0.25">
      <c r="A765" s="117" t="s">
        <v>1290</v>
      </c>
      <c r="B765" s="99" t="s">
        <v>1291</v>
      </c>
      <c r="C765" s="118" t="s">
        <v>17</v>
      </c>
      <c r="D765" s="37">
        <v>1</v>
      </c>
      <c r="E765" s="39">
        <v>1764808</v>
      </c>
      <c r="F765" s="39">
        <f t="shared" si="48"/>
        <v>1764808</v>
      </c>
      <c r="G765" s="49"/>
      <c r="H765" s="49"/>
      <c r="I765" s="49"/>
      <c r="J765" s="49"/>
      <c r="K765" s="49"/>
      <c r="L765" s="49"/>
      <c r="M765" s="49"/>
      <c r="N765" s="49"/>
      <c r="O765" s="49"/>
      <c r="Q765" s="3"/>
      <c r="S765" s="3"/>
    </row>
    <row r="766" spans="1:20" ht="51" hidden="1" outlineLevel="2" x14ac:dyDescent="0.25">
      <c r="A766" s="117" t="s">
        <v>1292</v>
      </c>
      <c r="B766" s="99" t="s">
        <v>1293</v>
      </c>
      <c r="C766" s="118" t="s">
        <v>17</v>
      </c>
      <c r="D766" s="37">
        <v>1</v>
      </c>
      <c r="E766" s="39">
        <v>1792066</v>
      </c>
      <c r="F766" s="39">
        <f t="shared" si="48"/>
        <v>1792066</v>
      </c>
      <c r="G766" s="49"/>
      <c r="H766" s="49"/>
      <c r="I766" s="49"/>
      <c r="J766" s="49"/>
      <c r="K766" s="49"/>
      <c r="L766" s="49"/>
      <c r="M766" s="49"/>
      <c r="N766" s="49"/>
      <c r="O766" s="49"/>
      <c r="Q766" s="3"/>
      <c r="S766" s="3"/>
    </row>
    <row r="767" spans="1:20" ht="51" hidden="1" outlineLevel="2" x14ac:dyDescent="0.25">
      <c r="A767" s="117" t="s">
        <v>1294</v>
      </c>
      <c r="B767" s="99" t="s">
        <v>1295</v>
      </c>
      <c r="C767" s="118" t="s">
        <v>17</v>
      </c>
      <c r="D767" s="37">
        <v>1</v>
      </c>
      <c r="E767" s="39">
        <v>1792066</v>
      </c>
      <c r="F767" s="39">
        <f t="shared" si="48"/>
        <v>1792066</v>
      </c>
      <c r="G767" s="49"/>
      <c r="H767" s="49"/>
      <c r="I767" s="49"/>
      <c r="J767" s="49"/>
      <c r="K767" s="49"/>
      <c r="L767" s="49"/>
      <c r="M767" s="49"/>
      <c r="N767" s="49"/>
      <c r="O767" s="49"/>
      <c r="Q767" s="3"/>
      <c r="S767" s="3"/>
    </row>
    <row r="768" spans="1:20" ht="25.5" hidden="1" outlineLevel="2" x14ac:dyDescent="0.25">
      <c r="A768" s="117" t="s">
        <v>1296</v>
      </c>
      <c r="B768" s="99" t="s">
        <v>1297</v>
      </c>
      <c r="C768" s="118" t="s">
        <v>17</v>
      </c>
      <c r="D768" s="37">
        <v>1</v>
      </c>
      <c r="E768" s="39">
        <v>470158</v>
      </c>
      <c r="F768" s="39">
        <f t="shared" si="48"/>
        <v>470158</v>
      </c>
      <c r="G768" s="49"/>
      <c r="H768" s="49"/>
      <c r="I768" s="49"/>
      <c r="J768" s="49"/>
      <c r="K768" s="49"/>
      <c r="L768" s="49"/>
      <c r="M768" s="49"/>
      <c r="N768" s="49"/>
      <c r="O768" s="49"/>
      <c r="Q768" s="3"/>
      <c r="S768" s="3"/>
    </row>
    <row r="769" spans="1:19" ht="25.5" hidden="1" outlineLevel="2" x14ac:dyDescent="0.25">
      <c r="A769" s="117" t="s">
        <v>1298</v>
      </c>
      <c r="B769" s="99" t="s">
        <v>1299</v>
      </c>
      <c r="C769" s="118" t="s">
        <v>17</v>
      </c>
      <c r="D769" s="37">
        <v>8</v>
      </c>
      <c r="E769" s="39">
        <v>521408</v>
      </c>
      <c r="F769" s="39">
        <f t="shared" si="48"/>
        <v>4171264</v>
      </c>
      <c r="G769" s="49"/>
      <c r="H769" s="49"/>
      <c r="I769" s="49"/>
      <c r="J769" s="49"/>
      <c r="K769" s="49"/>
      <c r="L769" s="49"/>
      <c r="M769" s="49"/>
      <c r="N769" s="49"/>
      <c r="O769" s="49"/>
      <c r="Q769" s="3"/>
      <c r="S769" s="3"/>
    </row>
    <row r="770" spans="1:19" ht="30" hidden="1" outlineLevel="1" collapsed="1" x14ac:dyDescent="0.25">
      <c r="A770" s="29">
        <v>23.3</v>
      </c>
      <c r="B770" s="55" t="s">
        <v>1300</v>
      </c>
      <c r="C770" s="31"/>
      <c r="D770" s="32"/>
      <c r="E770" s="33"/>
      <c r="F770" s="33"/>
      <c r="G770" s="49"/>
      <c r="H770" s="49"/>
      <c r="I770" s="49"/>
      <c r="J770" s="49"/>
      <c r="K770" s="49"/>
      <c r="L770" s="49"/>
      <c r="M770" s="49"/>
      <c r="N770" s="49"/>
      <c r="O770" s="49"/>
      <c r="Q770" s="3"/>
      <c r="S770" s="3"/>
    </row>
    <row r="771" spans="1:19" ht="25.5" hidden="1" outlineLevel="2" x14ac:dyDescent="0.25">
      <c r="A771" s="117" t="s">
        <v>1301</v>
      </c>
      <c r="B771" s="99" t="s">
        <v>1302</v>
      </c>
      <c r="C771" s="118" t="s">
        <v>14</v>
      </c>
      <c r="D771" s="37">
        <v>30</v>
      </c>
      <c r="E771" s="39">
        <v>70021</v>
      </c>
      <c r="F771" s="39">
        <f t="shared" si="48"/>
        <v>2100630</v>
      </c>
      <c r="G771" s="49"/>
      <c r="H771" s="49"/>
      <c r="I771" s="49"/>
      <c r="J771" s="49"/>
      <c r="K771" s="49"/>
      <c r="L771" s="49"/>
      <c r="M771" s="49"/>
      <c r="N771" s="49"/>
      <c r="O771" s="49"/>
      <c r="Q771" s="3"/>
      <c r="S771" s="3"/>
    </row>
    <row r="772" spans="1:19" ht="25.5" hidden="1" outlineLevel="2" x14ac:dyDescent="0.25">
      <c r="A772" s="117" t="s">
        <v>1303</v>
      </c>
      <c r="B772" s="99" t="s">
        <v>1304</v>
      </c>
      <c r="C772" s="118" t="s">
        <v>14</v>
      </c>
      <c r="D772" s="37">
        <v>48</v>
      </c>
      <c r="E772" s="39">
        <v>58896</v>
      </c>
      <c r="F772" s="39">
        <f t="shared" si="48"/>
        <v>2827008</v>
      </c>
      <c r="G772" s="49"/>
      <c r="H772" s="49"/>
      <c r="I772" s="49"/>
      <c r="J772" s="49"/>
      <c r="K772" s="49"/>
      <c r="L772" s="49"/>
      <c r="M772" s="49"/>
      <c r="N772" s="49"/>
      <c r="O772" s="49"/>
      <c r="Q772" s="3"/>
      <c r="S772" s="3"/>
    </row>
    <row r="773" spans="1:19" ht="25.5" hidden="1" outlineLevel="2" x14ac:dyDescent="0.25">
      <c r="A773" s="117" t="s">
        <v>1305</v>
      </c>
      <c r="B773" s="99" t="s">
        <v>1306</v>
      </c>
      <c r="C773" s="118" t="s">
        <v>14</v>
      </c>
      <c r="D773" s="37">
        <v>150</v>
      </c>
      <c r="E773" s="39">
        <v>45635</v>
      </c>
      <c r="F773" s="39">
        <f t="shared" si="48"/>
        <v>6845250</v>
      </c>
      <c r="G773" s="49"/>
      <c r="H773" s="49"/>
      <c r="I773" s="49"/>
      <c r="J773" s="49"/>
      <c r="K773" s="49"/>
      <c r="L773" s="49"/>
      <c r="M773" s="49"/>
      <c r="N773" s="49"/>
      <c r="O773" s="49"/>
      <c r="Q773" s="3"/>
      <c r="S773" s="3"/>
    </row>
    <row r="774" spans="1:19" hidden="1" outlineLevel="1" collapsed="1" x14ac:dyDescent="0.25">
      <c r="A774" s="29">
        <v>23.4</v>
      </c>
      <c r="B774" s="55" t="s">
        <v>1307</v>
      </c>
      <c r="C774" s="31"/>
      <c r="D774" s="32"/>
      <c r="E774" s="33"/>
      <c r="F774" s="33"/>
      <c r="G774" s="49"/>
      <c r="H774" s="49"/>
      <c r="I774" s="49"/>
      <c r="J774" s="49"/>
      <c r="K774" s="49"/>
      <c r="L774" s="49"/>
      <c r="M774" s="49"/>
      <c r="N774" s="49"/>
      <c r="O774" s="49"/>
      <c r="Q774" s="3"/>
      <c r="S774" s="3"/>
    </row>
    <row r="775" spans="1:19" hidden="1" outlineLevel="2" x14ac:dyDescent="0.25">
      <c r="A775" s="117" t="s">
        <v>1308</v>
      </c>
      <c r="B775" s="99" t="s">
        <v>1309</v>
      </c>
      <c r="C775" s="118" t="s">
        <v>17</v>
      </c>
      <c r="D775" s="37">
        <v>10</v>
      </c>
      <c r="E775" s="39">
        <v>134260</v>
      </c>
      <c r="F775" s="39">
        <f t="shared" ref="F775:F834" si="49">D775*E775</f>
        <v>1342600</v>
      </c>
      <c r="G775" s="49"/>
      <c r="H775" s="49"/>
      <c r="I775" s="49"/>
      <c r="J775" s="49"/>
      <c r="K775" s="49"/>
      <c r="L775" s="49"/>
      <c r="M775" s="49"/>
      <c r="N775" s="49"/>
      <c r="O775" s="49"/>
      <c r="Q775" s="3"/>
      <c r="S775" s="3"/>
    </row>
    <row r="776" spans="1:19" hidden="1" outlineLevel="2" x14ac:dyDescent="0.25">
      <c r="A776" s="117" t="s">
        <v>1310</v>
      </c>
      <c r="B776" s="99" t="s">
        <v>1311</v>
      </c>
      <c r="C776" s="118" t="s">
        <v>17</v>
      </c>
      <c r="D776" s="37">
        <v>6</v>
      </c>
      <c r="E776" s="39">
        <v>68410</v>
      </c>
      <c r="F776" s="39">
        <f t="shared" si="49"/>
        <v>410460</v>
      </c>
      <c r="G776" s="49"/>
      <c r="H776" s="49"/>
      <c r="I776" s="49"/>
      <c r="J776" s="49"/>
      <c r="K776" s="49"/>
      <c r="L776" s="49"/>
      <c r="M776" s="49"/>
      <c r="N776" s="49"/>
      <c r="O776" s="49"/>
      <c r="Q776" s="3"/>
      <c r="S776" s="3"/>
    </row>
    <row r="777" spans="1:19" ht="25.5" hidden="1" outlineLevel="2" x14ac:dyDescent="0.25">
      <c r="A777" s="117" t="s">
        <v>1312</v>
      </c>
      <c r="B777" s="99" t="s">
        <v>1313</v>
      </c>
      <c r="C777" s="118" t="s">
        <v>17</v>
      </c>
      <c r="D777" s="37">
        <v>45</v>
      </c>
      <c r="E777" s="39">
        <v>56260</v>
      </c>
      <c r="F777" s="39">
        <f t="shared" si="49"/>
        <v>2531700</v>
      </c>
      <c r="G777" s="49"/>
      <c r="H777" s="49"/>
      <c r="I777" s="49"/>
      <c r="J777" s="49"/>
      <c r="K777" s="49"/>
      <c r="L777" s="49"/>
      <c r="M777" s="49"/>
      <c r="N777" s="49"/>
      <c r="O777" s="49"/>
      <c r="Q777" s="3"/>
      <c r="S777" s="3"/>
    </row>
    <row r="778" spans="1:19" hidden="1" outlineLevel="2" x14ac:dyDescent="0.25">
      <c r="A778" s="117" t="s">
        <v>1314</v>
      </c>
      <c r="B778" s="99" t="s">
        <v>1315</v>
      </c>
      <c r="C778" s="118" t="s">
        <v>17</v>
      </c>
      <c r="D778" s="37">
        <v>6</v>
      </c>
      <c r="E778" s="39">
        <v>70310</v>
      </c>
      <c r="F778" s="39">
        <f t="shared" si="49"/>
        <v>421860</v>
      </c>
      <c r="G778" s="49"/>
      <c r="H778" s="49"/>
      <c r="I778" s="49"/>
      <c r="J778" s="49"/>
      <c r="K778" s="49"/>
      <c r="L778" s="49"/>
      <c r="M778" s="49"/>
      <c r="N778" s="49"/>
      <c r="O778" s="49"/>
      <c r="Q778" s="3"/>
      <c r="S778" s="3"/>
    </row>
    <row r="779" spans="1:19" hidden="1" outlineLevel="2" x14ac:dyDescent="0.25">
      <c r="A779" s="117" t="s">
        <v>1316</v>
      </c>
      <c r="B779" s="99" t="s">
        <v>1317</v>
      </c>
      <c r="C779" s="118" t="s">
        <v>17</v>
      </c>
      <c r="D779" s="37">
        <v>4</v>
      </c>
      <c r="E779" s="39">
        <v>154660</v>
      </c>
      <c r="F779" s="39">
        <f t="shared" si="49"/>
        <v>618640</v>
      </c>
      <c r="G779" s="49"/>
      <c r="H779" s="49"/>
      <c r="I779" s="49"/>
      <c r="J779" s="49"/>
      <c r="K779" s="49"/>
      <c r="L779" s="49"/>
      <c r="M779" s="49"/>
      <c r="N779" s="49"/>
      <c r="O779" s="49"/>
      <c r="Q779" s="3"/>
      <c r="S779" s="3"/>
    </row>
    <row r="780" spans="1:19" hidden="1" outlineLevel="2" x14ac:dyDescent="0.25">
      <c r="A780" s="117" t="s">
        <v>1318</v>
      </c>
      <c r="B780" s="99" t="s">
        <v>1319</v>
      </c>
      <c r="C780" s="118" t="s">
        <v>17</v>
      </c>
      <c r="D780" s="37">
        <v>4</v>
      </c>
      <c r="E780" s="39">
        <v>94060</v>
      </c>
      <c r="F780" s="39">
        <f t="shared" si="49"/>
        <v>376240</v>
      </c>
      <c r="G780" s="49"/>
      <c r="H780" s="49"/>
      <c r="I780" s="49"/>
      <c r="J780" s="49"/>
      <c r="K780" s="49"/>
      <c r="L780" s="49"/>
      <c r="M780" s="49"/>
      <c r="N780" s="49"/>
      <c r="O780" s="49"/>
      <c r="Q780" s="3"/>
      <c r="S780" s="3"/>
    </row>
    <row r="781" spans="1:19" ht="25.5" hidden="1" outlineLevel="2" x14ac:dyDescent="0.25">
      <c r="A781" s="117" t="s">
        <v>1320</v>
      </c>
      <c r="B781" s="99" t="s">
        <v>1321</v>
      </c>
      <c r="C781" s="118" t="s">
        <v>17</v>
      </c>
      <c r="D781" s="37">
        <v>17</v>
      </c>
      <c r="E781" s="39">
        <v>70660</v>
      </c>
      <c r="F781" s="39">
        <f t="shared" si="49"/>
        <v>1201220</v>
      </c>
      <c r="G781" s="49"/>
      <c r="H781" s="49"/>
      <c r="I781" s="49"/>
      <c r="J781" s="49"/>
      <c r="K781" s="49"/>
      <c r="L781" s="49"/>
      <c r="M781" s="49"/>
      <c r="N781" s="49"/>
      <c r="O781" s="49"/>
      <c r="Q781" s="3"/>
      <c r="S781" s="3"/>
    </row>
    <row r="782" spans="1:19" hidden="1" outlineLevel="2" x14ac:dyDescent="0.25">
      <c r="A782" s="117" t="s">
        <v>1322</v>
      </c>
      <c r="B782" s="99" t="s">
        <v>1323</v>
      </c>
      <c r="C782" s="118" t="s">
        <v>17</v>
      </c>
      <c r="D782" s="37">
        <v>6</v>
      </c>
      <c r="E782" s="39">
        <v>109560</v>
      </c>
      <c r="F782" s="39">
        <f t="shared" si="49"/>
        <v>657360</v>
      </c>
      <c r="G782" s="49"/>
      <c r="H782" s="49"/>
      <c r="I782" s="49"/>
      <c r="J782" s="49"/>
      <c r="K782" s="49"/>
      <c r="L782" s="49"/>
      <c r="M782" s="49"/>
      <c r="N782" s="49"/>
      <c r="O782" s="49"/>
      <c r="Q782" s="3"/>
      <c r="S782" s="3"/>
    </row>
    <row r="783" spans="1:19" hidden="1" outlineLevel="2" x14ac:dyDescent="0.25">
      <c r="A783" s="117" t="s">
        <v>1324</v>
      </c>
      <c r="B783" s="99" t="s">
        <v>1325</v>
      </c>
      <c r="C783" s="118" t="s">
        <v>17</v>
      </c>
      <c r="D783" s="37">
        <v>10</v>
      </c>
      <c r="E783" s="39">
        <v>74060</v>
      </c>
      <c r="F783" s="39">
        <f t="shared" si="49"/>
        <v>740600</v>
      </c>
      <c r="G783" s="49"/>
      <c r="H783" s="49"/>
      <c r="I783" s="49"/>
      <c r="J783" s="49"/>
      <c r="K783" s="49"/>
      <c r="L783" s="49"/>
      <c r="M783" s="49"/>
      <c r="N783" s="49"/>
      <c r="O783" s="49"/>
      <c r="Q783" s="3"/>
      <c r="S783" s="3"/>
    </row>
    <row r="784" spans="1:19" ht="25.5" hidden="1" outlineLevel="2" x14ac:dyDescent="0.25">
      <c r="A784" s="117" t="s">
        <v>1326</v>
      </c>
      <c r="B784" s="99" t="s">
        <v>1327</v>
      </c>
      <c r="C784" s="118" t="s">
        <v>17</v>
      </c>
      <c r="D784" s="37">
        <v>2</v>
      </c>
      <c r="E784" s="39">
        <v>87510</v>
      </c>
      <c r="F784" s="39">
        <f t="shared" si="49"/>
        <v>175020</v>
      </c>
      <c r="G784" s="49"/>
      <c r="H784" s="49"/>
      <c r="I784" s="49"/>
      <c r="J784" s="49"/>
      <c r="K784" s="49"/>
      <c r="L784" s="49"/>
      <c r="M784" s="49"/>
      <c r="N784" s="49"/>
      <c r="O784" s="49"/>
      <c r="Q784" s="3"/>
      <c r="S784" s="3"/>
    </row>
    <row r="785" spans="1:19" ht="25.5" hidden="1" outlineLevel="2" x14ac:dyDescent="0.25">
      <c r="A785" s="117" t="s">
        <v>1328</v>
      </c>
      <c r="B785" s="99" t="s">
        <v>1329</v>
      </c>
      <c r="C785" s="118" t="s">
        <v>17</v>
      </c>
      <c r="D785" s="37">
        <v>2</v>
      </c>
      <c r="E785" s="39">
        <v>63610</v>
      </c>
      <c r="F785" s="39">
        <f t="shared" si="49"/>
        <v>127220</v>
      </c>
      <c r="G785" s="49"/>
      <c r="H785" s="49"/>
      <c r="I785" s="49"/>
      <c r="J785" s="49"/>
      <c r="K785" s="49"/>
      <c r="L785" s="49"/>
      <c r="M785" s="49"/>
      <c r="N785" s="49"/>
      <c r="O785" s="49"/>
      <c r="Q785" s="3"/>
      <c r="S785" s="3"/>
    </row>
    <row r="786" spans="1:19" ht="25.5" hidden="1" outlineLevel="2" x14ac:dyDescent="0.25">
      <c r="A786" s="117" t="s">
        <v>1330</v>
      </c>
      <c r="B786" s="99" t="s">
        <v>1331</v>
      </c>
      <c r="C786" s="118" t="s">
        <v>17</v>
      </c>
      <c r="D786" s="37">
        <v>10</v>
      </c>
      <c r="E786" s="39">
        <v>59660</v>
      </c>
      <c r="F786" s="39">
        <f t="shared" si="49"/>
        <v>596600</v>
      </c>
      <c r="G786" s="49"/>
      <c r="H786" s="49"/>
      <c r="I786" s="49"/>
      <c r="J786" s="49"/>
      <c r="K786" s="49"/>
      <c r="L786" s="49"/>
      <c r="M786" s="49"/>
      <c r="N786" s="49"/>
      <c r="O786" s="49"/>
      <c r="Q786" s="3"/>
      <c r="S786" s="3"/>
    </row>
    <row r="787" spans="1:19" ht="25.5" hidden="1" outlineLevel="2" x14ac:dyDescent="0.25">
      <c r="A787" s="117" t="s">
        <v>1332</v>
      </c>
      <c r="B787" s="99" t="s">
        <v>1333</v>
      </c>
      <c r="C787" s="118" t="s">
        <v>17</v>
      </c>
      <c r="D787" s="37">
        <v>26</v>
      </c>
      <c r="E787" s="39">
        <v>100108</v>
      </c>
      <c r="F787" s="39">
        <f t="shared" si="49"/>
        <v>2602808</v>
      </c>
      <c r="G787" s="49"/>
      <c r="H787" s="49"/>
      <c r="I787" s="49"/>
      <c r="J787" s="49"/>
      <c r="K787" s="49"/>
      <c r="L787" s="49"/>
      <c r="M787" s="49"/>
      <c r="N787" s="49"/>
      <c r="O787" s="49"/>
      <c r="Q787" s="3"/>
      <c r="S787" s="3"/>
    </row>
    <row r="788" spans="1:19" hidden="1" outlineLevel="2" x14ac:dyDescent="0.25">
      <c r="A788" s="117" t="s">
        <v>1334</v>
      </c>
      <c r="B788" s="99" t="s">
        <v>1335</v>
      </c>
      <c r="C788" s="118" t="s">
        <v>17</v>
      </c>
      <c r="D788" s="37">
        <v>4</v>
      </c>
      <c r="E788" s="39">
        <v>119658</v>
      </c>
      <c r="F788" s="39">
        <f t="shared" si="49"/>
        <v>478632</v>
      </c>
      <c r="G788" s="49"/>
      <c r="H788" s="49"/>
      <c r="I788" s="49"/>
      <c r="J788" s="49"/>
      <c r="K788" s="49"/>
      <c r="L788" s="49"/>
      <c r="M788" s="49"/>
      <c r="N788" s="49"/>
      <c r="O788" s="49"/>
      <c r="Q788" s="3"/>
      <c r="S788" s="3"/>
    </row>
    <row r="789" spans="1:19" hidden="1" outlineLevel="2" x14ac:dyDescent="0.25">
      <c r="A789" s="117" t="s">
        <v>1336</v>
      </c>
      <c r="B789" s="99" t="s">
        <v>1337</v>
      </c>
      <c r="C789" s="118" t="s">
        <v>17</v>
      </c>
      <c r="D789" s="37">
        <v>6</v>
      </c>
      <c r="E789" s="39">
        <v>92058</v>
      </c>
      <c r="F789" s="39">
        <f t="shared" si="49"/>
        <v>552348</v>
      </c>
      <c r="G789" s="49"/>
      <c r="H789" s="49"/>
      <c r="I789" s="49"/>
      <c r="J789" s="49"/>
      <c r="K789" s="49"/>
      <c r="L789" s="49"/>
      <c r="M789" s="49"/>
      <c r="N789" s="49"/>
      <c r="O789" s="49"/>
      <c r="Q789" s="3"/>
      <c r="S789" s="3"/>
    </row>
    <row r="790" spans="1:19" ht="25.5" hidden="1" outlineLevel="2" x14ac:dyDescent="0.25">
      <c r="A790" s="117" t="s">
        <v>1338</v>
      </c>
      <c r="B790" s="99" t="s">
        <v>1339</v>
      </c>
      <c r="C790" s="118" t="s">
        <v>17</v>
      </c>
      <c r="D790" s="37">
        <v>2</v>
      </c>
      <c r="E790" s="39">
        <v>119168</v>
      </c>
      <c r="F790" s="39">
        <f t="shared" si="49"/>
        <v>238336</v>
      </c>
      <c r="G790" s="49"/>
      <c r="H790" s="49"/>
      <c r="I790" s="49"/>
      <c r="J790" s="49"/>
      <c r="K790" s="49"/>
      <c r="L790" s="49"/>
      <c r="M790" s="49"/>
      <c r="N790" s="49"/>
      <c r="O790" s="49"/>
      <c r="Q790" s="3"/>
      <c r="S790" s="3"/>
    </row>
    <row r="791" spans="1:19" ht="25.5" hidden="1" outlineLevel="2" x14ac:dyDescent="0.25">
      <c r="A791" s="117" t="s">
        <v>1340</v>
      </c>
      <c r="B791" s="99" t="s">
        <v>1341</v>
      </c>
      <c r="C791" s="118" t="s">
        <v>17</v>
      </c>
      <c r="D791" s="37">
        <v>8</v>
      </c>
      <c r="E791" s="39">
        <v>94318</v>
      </c>
      <c r="F791" s="39">
        <f t="shared" si="49"/>
        <v>754544</v>
      </c>
      <c r="G791" s="49"/>
      <c r="H791" s="49"/>
      <c r="I791" s="49"/>
      <c r="J791" s="49"/>
      <c r="K791" s="49"/>
      <c r="L791" s="49"/>
      <c r="M791" s="49"/>
      <c r="N791" s="49"/>
      <c r="O791" s="49"/>
      <c r="Q791" s="3"/>
      <c r="S791" s="3"/>
    </row>
    <row r="792" spans="1:19" ht="25.5" hidden="1" outlineLevel="2" x14ac:dyDescent="0.25">
      <c r="A792" s="117" t="s">
        <v>1342</v>
      </c>
      <c r="B792" s="99" t="s">
        <v>1343</v>
      </c>
      <c r="C792" s="118" t="s">
        <v>17</v>
      </c>
      <c r="D792" s="37">
        <v>6</v>
      </c>
      <c r="E792" s="39">
        <v>150560</v>
      </c>
      <c r="F792" s="39">
        <f t="shared" si="49"/>
        <v>903360</v>
      </c>
      <c r="G792" s="49"/>
      <c r="H792" s="49"/>
      <c r="I792" s="49"/>
      <c r="J792" s="49"/>
      <c r="K792" s="49"/>
      <c r="L792" s="49"/>
      <c r="M792" s="49"/>
      <c r="N792" s="49"/>
      <c r="O792" s="49"/>
      <c r="Q792" s="3"/>
      <c r="S792" s="3"/>
    </row>
    <row r="793" spans="1:19" ht="25.5" hidden="1" outlineLevel="2" x14ac:dyDescent="0.25">
      <c r="A793" s="117" t="s">
        <v>1344</v>
      </c>
      <c r="B793" s="99" t="s">
        <v>1345</v>
      </c>
      <c r="C793" s="118" t="s">
        <v>17</v>
      </c>
      <c r="D793" s="37">
        <v>4</v>
      </c>
      <c r="E793" s="39">
        <v>210260</v>
      </c>
      <c r="F793" s="39">
        <f t="shared" si="49"/>
        <v>841040</v>
      </c>
      <c r="G793" s="49"/>
      <c r="H793" s="49"/>
      <c r="I793" s="49"/>
      <c r="J793" s="49"/>
      <c r="K793" s="49"/>
      <c r="L793" s="49"/>
      <c r="M793" s="49"/>
      <c r="N793" s="49"/>
      <c r="O793" s="49"/>
      <c r="Q793" s="3"/>
      <c r="S793" s="3"/>
    </row>
    <row r="794" spans="1:19" ht="25.5" hidden="1" outlineLevel="2" x14ac:dyDescent="0.25">
      <c r="A794" s="117" t="s">
        <v>1346</v>
      </c>
      <c r="B794" s="99" t="s">
        <v>1347</v>
      </c>
      <c r="C794" s="118" t="s">
        <v>17</v>
      </c>
      <c r="D794" s="37">
        <v>26</v>
      </c>
      <c r="E794" s="39">
        <v>69428</v>
      </c>
      <c r="F794" s="39">
        <f t="shared" si="49"/>
        <v>1805128</v>
      </c>
      <c r="G794" s="49"/>
      <c r="H794" s="49"/>
      <c r="I794" s="49"/>
      <c r="J794" s="49"/>
      <c r="K794" s="49"/>
      <c r="L794" s="49"/>
      <c r="M794" s="49"/>
      <c r="N794" s="49"/>
      <c r="O794" s="49"/>
      <c r="Q794" s="3"/>
      <c r="S794" s="3"/>
    </row>
    <row r="795" spans="1:19" ht="38.25" hidden="1" outlineLevel="2" x14ac:dyDescent="0.25">
      <c r="A795" s="117" t="s">
        <v>1348</v>
      </c>
      <c r="B795" s="99" t="s">
        <v>1349</v>
      </c>
      <c r="C795" s="118" t="s">
        <v>17</v>
      </c>
      <c r="D795" s="37">
        <v>6</v>
      </c>
      <c r="E795" s="39">
        <v>162588</v>
      </c>
      <c r="F795" s="39">
        <f t="shared" si="49"/>
        <v>975528</v>
      </c>
      <c r="G795" s="49"/>
      <c r="H795" s="49"/>
      <c r="I795" s="49"/>
      <c r="J795" s="49"/>
      <c r="K795" s="49"/>
      <c r="L795" s="49"/>
      <c r="M795" s="49"/>
      <c r="N795" s="49"/>
      <c r="O795" s="49"/>
      <c r="Q795" s="3"/>
      <c r="S795" s="3"/>
    </row>
    <row r="796" spans="1:19" ht="51" hidden="1" outlineLevel="2" x14ac:dyDescent="0.25">
      <c r="A796" s="117" t="s">
        <v>1350</v>
      </c>
      <c r="B796" s="99" t="s">
        <v>1351</v>
      </c>
      <c r="C796" s="118" t="s">
        <v>500</v>
      </c>
      <c r="D796" s="37">
        <v>1</v>
      </c>
      <c r="E796" s="39">
        <v>1954160</v>
      </c>
      <c r="F796" s="39">
        <f t="shared" si="49"/>
        <v>1954160</v>
      </c>
      <c r="G796" s="49"/>
      <c r="H796" s="49"/>
      <c r="I796" s="49"/>
      <c r="J796" s="49"/>
      <c r="K796" s="49"/>
      <c r="L796" s="49"/>
      <c r="M796" s="49"/>
      <c r="N796" s="49"/>
      <c r="O796" s="49"/>
      <c r="Q796" s="3"/>
      <c r="S796" s="3"/>
    </row>
    <row r="797" spans="1:19" hidden="1" outlineLevel="1" collapsed="1" x14ac:dyDescent="0.25">
      <c r="A797" s="29">
        <v>23.5</v>
      </c>
      <c r="B797" s="55" t="s">
        <v>1352</v>
      </c>
      <c r="C797" s="31"/>
      <c r="D797" s="32"/>
      <c r="E797" s="33"/>
      <c r="F797" s="33"/>
      <c r="G797" s="49"/>
      <c r="H797" s="49"/>
      <c r="I797" s="49"/>
      <c r="J797" s="49"/>
      <c r="K797" s="49"/>
      <c r="L797" s="49"/>
      <c r="M797" s="49"/>
      <c r="N797" s="49"/>
      <c r="O797" s="49"/>
      <c r="Q797" s="3"/>
      <c r="S797" s="3"/>
    </row>
    <row r="798" spans="1:19" ht="25.5" hidden="1" outlineLevel="2" x14ac:dyDescent="0.25">
      <c r="A798" s="117" t="s">
        <v>1353</v>
      </c>
      <c r="B798" s="99" t="s">
        <v>1354</v>
      </c>
      <c r="C798" s="118" t="s">
        <v>17</v>
      </c>
      <c r="D798" s="37">
        <v>1</v>
      </c>
      <c r="E798" s="39">
        <v>3619150</v>
      </c>
      <c r="F798" s="39">
        <f t="shared" si="49"/>
        <v>3619150</v>
      </c>
      <c r="G798" s="49"/>
      <c r="H798" s="49"/>
      <c r="I798" s="49"/>
      <c r="J798" s="49"/>
      <c r="K798" s="49"/>
      <c r="L798" s="49"/>
      <c r="M798" s="49"/>
      <c r="N798" s="49"/>
      <c r="O798" s="49"/>
      <c r="Q798" s="3"/>
      <c r="S798" s="3"/>
    </row>
    <row r="799" spans="1:19" hidden="1" outlineLevel="1" collapsed="1" x14ac:dyDescent="0.25">
      <c r="A799" s="29">
        <v>23.6</v>
      </c>
      <c r="B799" s="55" t="s">
        <v>1355</v>
      </c>
      <c r="C799" s="31"/>
      <c r="D799" s="32"/>
      <c r="E799" s="33"/>
      <c r="F799" s="33"/>
      <c r="G799" s="49"/>
      <c r="H799" s="49"/>
      <c r="I799" s="49"/>
      <c r="J799" s="49"/>
      <c r="K799" s="49"/>
      <c r="L799" s="49"/>
      <c r="M799" s="49"/>
      <c r="N799" s="49"/>
      <c r="O799" s="49"/>
      <c r="Q799" s="3"/>
      <c r="S799" s="3"/>
    </row>
    <row r="800" spans="1:19" ht="51" hidden="1" outlineLevel="2" x14ac:dyDescent="0.25">
      <c r="A800" s="117" t="s">
        <v>1356</v>
      </c>
      <c r="B800" s="99" t="s">
        <v>1357</v>
      </c>
      <c r="C800" s="118" t="s">
        <v>500</v>
      </c>
      <c r="D800" s="37">
        <v>1</v>
      </c>
      <c r="E800" s="39">
        <v>4200000</v>
      </c>
      <c r="F800" s="39">
        <f t="shared" si="49"/>
        <v>4200000</v>
      </c>
      <c r="G800" s="49"/>
      <c r="H800" s="49"/>
      <c r="I800" s="49"/>
      <c r="J800" s="49"/>
      <c r="K800" s="49"/>
      <c r="L800" s="49"/>
      <c r="M800" s="49"/>
      <c r="N800" s="49"/>
      <c r="O800" s="49"/>
      <c r="Q800" s="3"/>
      <c r="S800" s="3"/>
    </row>
    <row r="801" spans="1:19" hidden="1" outlineLevel="1" collapsed="1" x14ac:dyDescent="0.25">
      <c r="A801" s="43">
        <v>23.7</v>
      </c>
      <c r="B801" s="55" t="s">
        <v>806</v>
      </c>
      <c r="C801" s="44"/>
      <c r="D801" s="32"/>
      <c r="E801" s="33"/>
      <c r="F801" s="33"/>
      <c r="G801" s="49"/>
      <c r="H801" s="49"/>
      <c r="I801" s="49"/>
      <c r="J801" s="49"/>
      <c r="K801" s="49"/>
      <c r="L801" s="49"/>
      <c r="M801" s="49"/>
      <c r="N801" s="49"/>
      <c r="O801" s="49"/>
      <c r="Q801" s="3"/>
      <c r="S801" s="3"/>
    </row>
    <row r="802" spans="1:19" ht="51" hidden="1" outlineLevel="2" x14ac:dyDescent="0.25">
      <c r="A802" s="34" t="s">
        <v>1358</v>
      </c>
      <c r="B802" s="99" t="s">
        <v>1359</v>
      </c>
      <c r="C802" s="36" t="s">
        <v>14</v>
      </c>
      <c r="D802" s="37">
        <v>34</v>
      </c>
      <c r="E802" s="39">
        <v>56675</v>
      </c>
      <c r="F802" s="39">
        <f>D802*E802</f>
        <v>1926950</v>
      </c>
      <c r="G802" s="49"/>
      <c r="H802" s="49"/>
      <c r="I802" s="49"/>
      <c r="J802" s="49"/>
      <c r="K802" s="49"/>
      <c r="L802" s="49"/>
      <c r="M802" s="49"/>
      <c r="N802" s="49"/>
      <c r="O802" s="49"/>
      <c r="Q802" s="3"/>
      <c r="S802" s="3"/>
    </row>
    <row r="803" spans="1:19" hidden="1" outlineLevel="1" x14ac:dyDescent="0.25">
      <c r="A803" s="45"/>
      <c r="B803" s="103"/>
      <c r="C803" s="18"/>
      <c r="D803" s="46"/>
      <c r="E803" s="104" t="str">
        <f>"TOTAL CAPÍTULO "&amp;$A$756</f>
        <v>TOTAL CAPÍTULO 23</v>
      </c>
      <c r="F803" s="48">
        <f>SUM(F758:F802)</f>
        <v>167432494</v>
      </c>
      <c r="G803" s="49"/>
      <c r="H803" s="49"/>
      <c r="I803" s="49"/>
      <c r="J803" s="49"/>
      <c r="K803" s="49"/>
      <c r="L803" s="49"/>
      <c r="M803" s="49"/>
      <c r="N803" s="49"/>
      <c r="O803" s="49"/>
      <c r="Q803" s="3"/>
      <c r="S803" s="3"/>
    </row>
    <row r="804" spans="1:19" hidden="1" outlineLevel="1" x14ac:dyDescent="0.25">
      <c r="A804" s="50"/>
      <c r="B804" s="51"/>
      <c r="C804" s="52"/>
      <c r="D804" s="53"/>
      <c r="E804" s="64"/>
      <c r="F804" s="54"/>
      <c r="G804" s="49"/>
      <c r="H804" s="49"/>
      <c r="I804" s="49"/>
      <c r="J804" s="49"/>
      <c r="K804" s="49"/>
      <c r="L804" s="49"/>
      <c r="M804" s="49"/>
      <c r="N804" s="49"/>
      <c r="O804" s="49"/>
      <c r="Q804" s="3"/>
      <c r="S804" s="3"/>
    </row>
    <row r="805" spans="1:19" x14ac:dyDescent="0.25">
      <c r="A805" s="22">
        <v>24</v>
      </c>
      <c r="B805" s="23" t="s">
        <v>1360</v>
      </c>
      <c r="C805" s="24"/>
      <c r="D805" s="25"/>
      <c r="E805" s="24"/>
      <c r="F805" s="26"/>
      <c r="G805" s="49"/>
      <c r="H805" s="49"/>
      <c r="I805" s="49"/>
      <c r="J805" s="49"/>
      <c r="K805" s="49"/>
      <c r="L805" s="49"/>
      <c r="M805" s="49"/>
      <c r="N805" s="49"/>
      <c r="O805" s="49"/>
      <c r="Q805" s="3"/>
      <c r="S805" s="3"/>
    </row>
    <row r="806" spans="1:19" outlineLevel="1" x14ac:dyDescent="0.25">
      <c r="A806" s="29">
        <v>24.1</v>
      </c>
      <c r="B806" s="55" t="s">
        <v>1361</v>
      </c>
      <c r="C806" s="31"/>
      <c r="D806" s="32"/>
      <c r="E806" s="33"/>
      <c r="F806" s="33"/>
      <c r="G806" s="49"/>
      <c r="H806" s="49"/>
      <c r="I806" s="49"/>
      <c r="J806" s="49"/>
      <c r="K806" s="49"/>
      <c r="L806" s="49"/>
      <c r="M806" s="49"/>
      <c r="N806" s="49"/>
      <c r="O806" s="49"/>
      <c r="Q806" s="3"/>
      <c r="S806" s="3"/>
    </row>
    <row r="807" spans="1:19" ht="25.5" outlineLevel="2" x14ac:dyDescent="0.25">
      <c r="A807" s="117" t="s">
        <v>1362</v>
      </c>
      <c r="B807" s="99" t="s">
        <v>1363</v>
      </c>
      <c r="C807" s="118" t="s">
        <v>17</v>
      </c>
      <c r="D807" s="37"/>
      <c r="E807" s="39"/>
      <c r="F807" s="39">
        <f t="shared" ref="F807" si="50">D807*E807</f>
        <v>0</v>
      </c>
      <c r="G807" s="49"/>
      <c r="H807" s="49"/>
      <c r="I807" s="49"/>
      <c r="J807" s="49"/>
      <c r="K807" s="49"/>
      <c r="L807" s="49"/>
      <c r="M807" s="49"/>
      <c r="N807" s="49"/>
      <c r="O807" s="49"/>
      <c r="Q807" s="3"/>
      <c r="S807" s="3"/>
    </row>
    <row r="808" spans="1:19" ht="38.25" outlineLevel="2" x14ac:dyDescent="0.25">
      <c r="A808" s="117" t="s">
        <v>1364</v>
      </c>
      <c r="B808" s="99" t="s">
        <v>1365</v>
      </c>
      <c r="C808" s="118" t="s">
        <v>17</v>
      </c>
      <c r="D808" s="37"/>
      <c r="E808" s="39"/>
      <c r="F808" s="39">
        <f t="shared" si="49"/>
        <v>0</v>
      </c>
      <c r="G808" s="49"/>
      <c r="H808" s="49"/>
      <c r="I808" s="49"/>
      <c r="J808" s="49"/>
      <c r="K808" s="49"/>
      <c r="L808" s="49"/>
      <c r="M808" s="49"/>
      <c r="N808" s="49"/>
      <c r="O808" s="49"/>
      <c r="Q808" s="3"/>
      <c r="S808" s="3"/>
    </row>
    <row r="809" spans="1:19" ht="25.5" outlineLevel="2" x14ac:dyDescent="0.25">
      <c r="A809" s="117" t="s">
        <v>1366</v>
      </c>
      <c r="B809" s="99" t="s">
        <v>1367</v>
      </c>
      <c r="C809" s="118" t="s">
        <v>17</v>
      </c>
      <c r="D809" s="37"/>
      <c r="E809" s="39"/>
      <c r="F809" s="39">
        <f t="shared" si="49"/>
        <v>0</v>
      </c>
      <c r="G809" s="49"/>
      <c r="H809" s="49"/>
      <c r="I809" s="49"/>
      <c r="J809" s="49"/>
      <c r="K809" s="49"/>
      <c r="L809" s="49"/>
      <c r="M809" s="49"/>
      <c r="N809" s="49"/>
      <c r="O809" s="49"/>
      <c r="Q809" s="3"/>
      <c r="S809" s="3"/>
    </row>
    <row r="810" spans="1:19" ht="25.5" outlineLevel="2" x14ac:dyDescent="0.25">
      <c r="A810" s="117" t="s">
        <v>1368</v>
      </c>
      <c r="B810" s="99" t="s">
        <v>1369</v>
      </c>
      <c r="C810" s="118" t="s">
        <v>17</v>
      </c>
      <c r="D810" s="37"/>
      <c r="E810" s="39"/>
      <c r="F810" s="39">
        <f t="shared" si="49"/>
        <v>0</v>
      </c>
      <c r="G810" s="49"/>
      <c r="H810" s="49"/>
      <c r="I810" s="49"/>
      <c r="J810" s="49"/>
      <c r="K810" s="49"/>
      <c r="L810" s="49"/>
      <c r="M810" s="49"/>
      <c r="N810" s="49"/>
      <c r="O810" s="49"/>
      <c r="Q810" s="3"/>
      <c r="S810" s="3"/>
    </row>
    <row r="811" spans="1:19" ht="38.25" outlineLevel="2" x14ac:dyDescent="0.25">
      <c r="A811" s="117" t="s">
        <v>1370</v>
      </c>
      <c r="B811" s="99" t="s">
        <v>1371</v>
      </c>
      <c r="C811" s="118" t="s">
        <v>17</v>
      </c>
      <c r="D811" s="37"/>
      <c r="E811" s="39"/>
      <c r="F811" s="39">
        <f t="shared" si="49"/>
        <v>0</v>
      </c>
      <c r="G811" s="49"/>
      <c r="H811" s="49"/>
      <c r="I811" s="49"/>
      <c r="J811" s="49"/>
      <c r="K811" s="49"/>
      <c r="L811" s="49"/>
      <c r="M811" s="49"/>
      <c r="N811" s="49"/>
      <c r="O811" s="49"/>
      <c r="Q811" s="3"/>
      <c r="S811" s="3"/>
    </row>
    <row r="812" spans="1:19" ht="38.25" outlineLevel="2" x14ac:dyDescent="0.25">
      <c r="A812" s="117" t="s">
        <v>1372</v>
      </c>
      <c r="B812" s="99" t="s">
        <v>1373</v>
      </c>
      <c r="C812" s="118" t="s">
        <v>17</v>
      </c>
      <c r="D812" s="37"/>
      <c r="E812" s="39"/>
      <c r="F812" s="39">
        <f t="shared" si="49"/>
        <v>0</v>
      </c>
      <c r="G812" s="49"/>
      <c r="H812" s="49"/>
      <c r="I812" s="49"/>
      <c r="J812" s="49"/>
      <c r="K812" s="49"/>
      <c r="L812" s="49"/>
      <c r="M812" s="49"/>
      <c r="N812" s="49"/>
      <c r="O812" s="49"/>
      <c r="Q812" s="3"/>
      <c r="S812" s="3"/>
    </row>
    <row r="813" spans="1:19" ht="38.25" outlineLevel="2" x14ac:dyDescent="0.25">
      <c r="A813" s="117" t="s">
        <v>1374</v>
      </c>
      <c r="B813" s="99" t="s">
        <v>1375</v>
      </c>
      <c r="C813" s="118" t="s">
        <v>17</v>
      </c>
      <c r="D813" s="37"/>
      <c r="E813" s="39"/>
      <c r="F813" s="39">
        <f t="shared" si="49"/>
        <v>0</v>
      </c>
      <c r="G813" s="49"/>
      <c r="H813" s="49"/>
      <c r="I813" s="49"/>
      <c r="J813" s="49"/>
      <c r="K813" s="49"/>
      <c r="L813" s="49"/>
      <c r="M813" s="49"/>
      <c r="N813" s="49"/>
      <c r="O813" s="49"/>
      <c r="Q813" s="3"/>
      <c r="S813" s="3"/>
    </row>
    <row r="814" spans="1:19" outlineLevel="1" x14ac:dyDescent="0.25">
      <c r="A814" s="29">
        <v>24.2</v>
      </c>
      <c r="B814" s="55" t="s">
        <v>1376</v>
      </c>
      <c r="C814" s="31"/>
      <c r="D814" s="32"/>
      <c r="E814" s="33"/>
      <c r="F814" s="33"/>
      <c r="G814" s="49"/>
      <c r="H814" s="49"/>
      <c r="I814" s="49"/>
      <c r="J814" s="49"/>
      <c r="K814" s="49"/>
      <c r="L814" s="49"/>
      <c r="M814" s="49"/>
      <c r="N814" s="49"/>
      <c r="O814" s="49"/>
      <c r="Q814" s="3"/>
      <c r="S814" s="3"/>
    </row>
    <row r="815" spans="1:19" ht="25.5" outlineLevel="2" x14ac:dyDescent="0.25">
      <c r="A815" s="117" t="s">
        <v>1377</v>
      </c>
      <c r="B815" s="99" t="s">
        <v>1378</v>
      </c>
      <c r="C815" s="118" t="s">
        <v>1379</v>
      </c>
      <c r="D815" s="37"/>
      <c r="E815" s="39"/>
      <c r="F815" s="39">
        <f t="shared" si="49"/>
        <v>0</v>
      </c>
      <c r="G815" s="49"/>
      <c r="H815" s="49"/>
      <c r="I815" s="49"/>
      <c r="J815" s="49"/>
      <c r="K815" s="49"/>
      <c r="L815" s="49"/>
      <c r="M815" s="49"/>
      <c r="N815" s="49"/>
      <c r="O815" s="49"/>
      <c r="Q815" s="3"/>
      <c r="S815" s="3"/>
    </row>
    <row r="816" spans="1:19" ht="25.5" outlineLevel="2" x14ac:dyDescent="0.25">
      <c r="A816" s="117" t="s">
        <v>1380</v>
      </c>
      <c r="B816" s="99" t="s">
        <v>1381</v>
      </c>
      <c r="C816" s="118" t="s">
        <v>1379</v>
      </c>
      <c r="D816" s="37"/>
      <c r="E816" s="39"/>
      <c r="F816" s="39">
        <f t="shared" si="49"/>
        <v>0</v>
      </c>
      <c r="G816" s="49"/>
      <c r="H816" s="49"/>
      <c r="I816" s="49"/>
      <c r="J816" s="49"/>
      <c r="K816" s="49"/>
      <c r="L816" s="49"/>
      <c r="M816" s="49"/>
      <c r="N816" s="49"/>
      <c r="O816" s="49"/>
      <c r="Q816" s="3"/>
      <c r="S816" s="3"/>
    </row>
    <row r="817" spans="1:19" ht="38.25" outlineLevel="2" x14ac:dyDescent="0.25">
      <c r="A817" s="117" t="s">
        <v>1382</v>
      </c>
      <c r="B817" s="99" t="s">
        <v>1383</v>
      </c>
      <c r="C817" s="118" t="s">
        <v>500</v>
      </c>
      <c r="D817" s="37"/>
      <c r="E817" s="39"/>
      <c r="F817" s="39">
        <f t="shared" si="49"/>
        <v>0</v>
      </c>
      <c r="G817" s="49"/>
      <c r="H817" s="49"/>
      <c r="I817" s="49"/>
      <c r="J817" s="49"/>
      <c r="K817" s="49"/>
      <c r="L817" s="49"/>
      <c r="M817" s="49"/>
      <c r="N817" s="49"/>
      <c r="O817" s="49"/>
      <c r="Q817" s="3"/>
      <c r="S817" s="3"/>
    </row>
    <row r="818" spans="1:19" outlineLevel="1" x14ac:dyDescent="0.25">
      <c r="A818" s="29">
        <v>24.3</v>
      </c>
      <c r="B818" s="55" t="s">
        <v>1384</v>
      </c>
      <c r="C818" s="31"/>
      <c r="D818" s="32"/>
      <c r="E818" s="33"/>
      <c r="F818" s="33"/>
      <c r="G818" s="49"/>
      <c r="H818" s="49"/>
      <c r="I818" s="49"/>
      <c r="J818" s="49"/>
      <c r="K818" s="49"/>
      <c r="L818" s="49"/>
      <c r="M818" s="49"/>
      <c r="N818" s="49"/>
      <c r="O818" s="49"/>
      <c r="Q818" s="3"/>
      <c r="S818" s="3"/>
    </row>
    <row r="819" spans="1:19" ht="25.5" outlineLevel="2" x14ac:dyDescent="0.25">
      <c r="A819" s="117" t="s">
        <v>1385</v>
      </c>
      <c r="B819" s="99" t="s">
        <v>1386</v>
      </c>
      <c r="C819" s="118" t="s">
        <v>17</v>
      </c>
      <c r="D819" s="37"/>
      <c r="E819" s="39"/>
      <c r="F819" s="39">
        <f t="shared" si="49"/>
        <v>0</v>
      </c>
      <c r="G819" s="49"/>
      <c r="H819" s="49"/>
      <c r="I819" s="49"/>
      <c r="J819" s="49"/>
      <c r="K819" s="49"/>
      <c r="L819" s="49"/>
      <c r="M819" s="49"/>
      <c r="N819" s="49"/>
      <c r="O819" s="49"/>
      <c r="Q819" s="3"/>
      <c r="S819" s="3"/>
    </row>
    <row r="820" spans="1:19" ht="25.5" outlineLevel="2" x14ac:dyDescent="0.25">
      <c r="A820" s="117" t="s">
        <v>1387</v>
      </c>
      <c r="B820" s="99" t="s">
        <v>1388</v>
      </c>
      <c r="C820" s="118" t="s">
        <v>17</v>
      </c>
      <c r="D820" s="37"/>
      <c r="E820" s="39"/>
      <c r="F820" s="39">
        <f t="shared" si="49"/>
        <v>0</v>
      </c>
      <c r="G820" s="49"/>
      <c r="H820" s="49"/>
      <c r="I820" s="49"/>
      <c r="J820" s="49"/>
      <c r="K820" s="49"/>
      <c r="L820" s="49"/>
      <c r="M820" s="49"/>
      <c r="N820" s="49"/>
      <c r="O820" s="49"/>
      <c r="Q820" s="3"/>
      <c r="S820" s="3"/>
    </row>
    <row r="821" spans="1:19" ht="25.5" outlineLevel="2" x14ac:dyDescent="0.25">
      <c r="A821" s="117" t="s">
        <v>1389</v>
      </c>
      <c r="B821" s="99" t="s">
        <v>1390</v>
      </c>
      <c r="C821" s="118" t="s">
        <v>17</v>
      </c>
      <c r="D821" s="37"/>
      <c r="E821" s="39"/>
      <c r="F821" s="39">
        <f t="shared" si="49"/>
        <v>0</v>
      </c>
      <c r="G821" s="49"/>
      <c r="H821" s="49"/>
      <c r="I821" s="49"/>
      <c r="J821" s="49"/>
      <c r="K821" s="49"/>
      <c r="L821" s="49"/>
      <c r="M821" s="49"/>
      <c r="N821" s="49"/>
      <c r="O821" s="49"/>
      <c r="Q821" s="3"/>
      <c r="S821" s="3"/>
    </row>
    <row r="822" spans="1:19" ht="25.5" outlineLevel="2" x14ac:dyDescent="0.25">
      <c r="A822" s="117" t="s">
        <v>1391</v>
      </c>
      <c r="B822" s="99" t="s">
        <v>1392</v>
      </c>
      <c r="C822" s="118" t="s">
        <v>17</v>
      </c>
      <c r="D822" s="37"/>
      <c r="E822" s="39"/>
      <c r="F822" s="39">
        <f t="shared" si="49"/>
        <v>0</v>
      </c>
      <c r="G822" s="49"/>
      <c r="H822" s="49"/>
      <c r="I822" s="49"/>
      <c r="J822" s="49"/>
      <c r="K822" s="49"/>
      <c r="L822" s="49"/>
      <c r="M822" s="49"/>
      <c r="N822" s="49"/>
      <c r="O822" s="49"/>
      <c r="Q822" s="3"/>
      <c r="S822" s="3"/>
    </row>
    <row r="823" spans="1:19" ht="25.5" outlineLevel="2" x14ac:dyDescent="0.25">
      <c r="A823" s="117" t="s">
        <v>1393</v>
      </c>
      <c r="B823" s="99" t="s">
        <v>1394</v>
      </c>
      <c r="C823" s="118" t="s">
        <v>17</v>
      </c>
      <c r="D823" s="37"/>
      <c r="E823" s="39"/>
      <c r="F823" s="39">
        <f t="shared" si="49"/>
        <v>0</v>
      </c>
      <c r="G823" s="49"/>
      <c r="H823" s="49"/>
      <c r="I823" s="49"/>
      <c r="J823" s="49"/>
      <c r="K823" s="49"/>
      <c r="L823" s="49"/>
      <c r="M823" s="49"/>
      <c r="N823" s="49"/>
      <c r="O823" s="49"/>
      <c r="Q823" s="3"/>
      <c r="S823" s="3"/>
    </row>
    <row r="824" spans="1:19" ht="25.5" outlineLevel="2" x14ac:dyDescent="0.25">
      <c r="A824" s="117" t="s">
        <v>1395</v>
      </c>
      <c r="B824" s="99" t="s">
        <v>1396</v>
      </c>
      <c r="C824" s="118" t="s">
        <v>17</v>
      </c>
      <c r="D824" s="37"/>
      <c r="E824" s="39"/>
      <c r="F824" s="39">
        <f t="shared" si="49"/>
        <v>0</v>
      </c>
      <c r="G824" s="49"/>
      <c r="H824" s="49"/>
      <c r="I824" s="49"/>
      <c r="J824" s="49"/>
      <c r="K824" s="49"/>
      <c r="L824" s="49"/>
      <c r="M824" s="49"/>
      <c r="N824" s="49"/>
      <c r="O824" s="49"/>
      <c r="Q824" s="3"/>
      <c r="S824" s="3"/>
    </row>
    <row r="825" spans="1:19" ht="25.5" outlineLevel="2" x14ac:dyDescent="0.25">
      <c r="A825" s="117" t="s">
        <v>1397</v>
      </c>
      <c r="B825" s="99" t="s">
        <v>1398</v>
      </c>
      <c r="C825" s="118" t="s">
        <v>17</v>
      </c>
      <c r="D825" s="37"/>
      <c r="E825" s="39"/>
      <c r="F825" s="39">
        <f t="shared" si="49"/>
        <v>0</v>
      </c>
      <c r="G825" s="49"/>
      <c r="H825" s="49"/>
      <c r="I825" s="49"/>
      <c r="J825" s="49"/>
      <c r="K825" s="49"/>
      <c r="L825" s="49"/>
      <c r="M825" s="49"/>
      <c r="N825" s="49"/>
      <c r="O825" s="49"/>
      <c r="Q825" s="3"/>
      <c r="S825" s="3"/>
    </row>
    <row r="826" spans="1:19" ht="25.5" outlineLevel="2" x14ac:dyDescent="0.25">
      <c r="A826" s="117" t="s">
        <v>1399</v>
      </c>
      <c r="B826" s="99" t="s">
        <v>1400</v>
      </c>
      <c r="C826" s="118" t="s">
        <v>17</v>
      </c>
      <c r="D826" s="37"/>
      <c r="E826" s="39"/>
      <c r="F826" s="39">
        <f t="shared" si="49"/>
        <v>0</v>
      </c>
      <c r="G826" s="49"/>
      <c r="H826" s="49"/>
      <c r="I826" s="49"/>
      <c r="J826" s="49"/>
      <c r="K826" s="49"/>
      <c r="L826" s="49"/>
      <c r="M826" s="49"/>
      <c r="N826" s="49"/>
      <c r="O826" s="49"/>
      <c r="Q826" s="3"/>
      <c r="S826" s="3"/>
    </row>
    <row r="827" spans="1:19" outlineLevel="1" x14ac:dyDescent="0.25">
      <c r="A827" s="29">
        <v>24.4</v>
      </c>
      <c r="B827" s="55" t="s">
        <v>1352</v>
      </c>
      <c r="C827" s="31"/>
      <c r="D827" s="32"/>
      <c r="E827" s="33"/>
      <c r="F827" s="33"/>
      <c r="G827" s="49"/>
      <c r="H827" s="49"/>
      <c r="I827" s="49"/>
      <c r="J827" s="49"/>
      <c r="K827" s="49"/>
      <c r="L827" s="49"/>
      <c r="M827" s="49"/>
      <c r="N827" s="49"/>
      <c r="O827" s="49"/>
      <c r="Q827" s="3"/>
      <c r="S827" s="3"/>
    </row>
    <row r="828" spans="1:19" ht="38.25" outlineLevel="2" x14ac:dyDescent="0.25">
      <c r="A828" s="117" t="s">
        <v>1401</v>
      </c>
      <c r="B828" s="99" t="s">
        <v>1402</v>
      </c>
      <c r="C828" s="118" t="s">
        <v>17</v>
      </c>
      <c r="D828" s="37"/>
      <c r="E828" s="39"/>
      <c r="F828" s="39">
        <f t="shared" si="49"/>
        <v>0</v>
      </c>
      <c r="G828" s="49"/>
      <c r="H828" s="49"/>
      <c r="I828" s="49"/>
      <c r="J828" s="49"/>
      <c r="K828" s="49"/>
      <c r="L828" s="49"/>
      <c r="M828" s="49"/>
      <c r="N828" s="49"/>
      <c r="O828" s="49"/>
      <c r="Q828" s="3"/>
      <c r="S828" s="3"/>
    </row>
    <row r="829" spans="1:19" ht="51" outlineLevel="2" x14ac:dyDescent="0.25">
      <c r="A829" s="117" t="s">
        <v>1403</v>
      </c>
      <c r="B829" s="99" t="s">
        <v>1404</v>
      </c>
      <c r="C829" s="118" t="s">
        <v>17</v>
      </c>
      <c r="D829" s="37"/>
      <c r="E829" s="39"/>
      <c r="F829" s="39">
        <f t="shared" si="49"/>
        <v>0</v>
      </c>
      <c r="G829" s="49"/>
      <c r="H829" s="49"/>
      <c r="I829" s="49"/>
      <c r="J829" s="49"/>
      <c r="K829" s="49"/>
      <c r="L829" s="49"/>
      <c r="M829" s="49"/>
      <c r="N829" s="49"/>
      <c r="O829" s="49"/>
      <c r="Q829" s="3"/>
      <c r="S829" s="3"/>
    </row>
    <row r="830" spans="1:19" ht="51" outlineLevel="2" x14ac:dyDescent="0.25">
      <c r="A830" s="117" t="s">
        <v>1405</v>
      </c>
      <c r="B830" s="99" t="s">
        <v>1406</v>
      </c>
      <c r="C830" s="118" t="s">
        <v>17</v>
      </c>
      <c r="D830" s="37"/>
      <c r="E830" s="39"/>
      <c r="F830" s="39">
        <f t="shared" si="49"/>
        <v>0</v>
      </c>
      <c r="G830" s="49"/>
      <c r="H830" s="49"/>
      <c r="I830" s="49"/>
      <c r="J830" s="49"/>
      <c r="K830" s="49"/>
      <c r="L830" s="49"/>
      <c r="M830" s="49"/>
      <c r="N830" s="49"/>
      <c r="O830" s="49"/>
      <c r="Q830" s="3"/>
      <c r="S830" s="3"/>
    </row>
    <row r="831" spans="1:19" outlineLevel="1" x14ac:dyDescent="0.25">
      <c r="A831" s="29">
        <v>24.5</v>
      </c>
      <c r="B831" s="55" t="s">
        <v>1407</v>
      </c>
      <c r="C831" s="31"/>
      <c r="D831" s="32"/>
      <c r="E831" s="33"/>
      <c r="F831" s="33"/>
      <c r="G831" s="49"/>
      <c r="H831" s="49"/>
      <c r="I831" s="49"/>
      <c r="J831" s="49"/>
      <c r="K831" s="49"/>
      <c r="L831" s="49"/>
      <c r="M831" s="49"/>
      <c r="N831" s="49"/>
      <c r="O831" s="49"/>
      <c r="Q831" s="3"/>
      <c r="S831" s="3"/>
    </row>
    <row r="832" spans="1:19" outlineLevel="2" x14ac:dyDescent="0.25">
      <c r="A832" s="117" t="s">
        <v>1408</v>
      </c>
      <c r="B832" s="99" t="s">
        <v>1409</v>
      </c>
      <c r="C832" s="118" t="s">
        <v>500</v>
      </c>
      <c r="D832" s="37"/>
      <c r="E832" s="39"/>
      <c r="F832" s="39">
        <f t="shared" si="49"/>
        <v>0</v>
      </c>
      <c r="G832" s="49"/>
      <c r="H832" s="49"/>
      <c r="I832" s="49"/>
      <c r="J832" s="49"/>
      <c r="K832" s="49"/>
      <c r="L832" s="49"/>
      <c r="M832" s="49"/>
      <c r="N832" s="49"/>
      <c r="O832" s="49"/>
      <c r="Q832" s="3"/>
      <c r="S832" s="3"/>
    </row>
    <row r="833" spans="1:20" outlineLevel="1" x14ac:dyDescent="0.25">
      <c r="A833" s="29">
        <v>24.6</v>
      </c>
      <c r="B833" s="55" t="s">
        <v>1355</v>
      </c>
      <c r="C833" s="31"/>
      <c r="D833" s="32"/>
      <c r="E833" s="33"/>
      <c r="F833" s="33"/>
      <c r="G833" s="49"/>
      <c r="H833" s="49"/>
      <c r="I833" s="49"/>
      <c r="J833" s="49"/>
      <c r="K833" s="49"/>
      <c r="L833" s="49"/>
      <c r="M833" s="49"/>
      <c r="N833" s="49"/>
      <c r="O833" s="49"/>
      <c r="Q833" s="3"/>
      <c r="S833" s="3"/>
    </row>
    <row r="834" spans="1:20" ht="51" outlineLevel="2" x14ac:dyDescent="0.25">
      <c r="A834" s="117" t="s">
        <v>1410</v>
      </c>
      <c r="B834" s="99" t="s">
        <v>1411</v>
      </c>
      <c r="C834" s="118" t="s">
        <v>500</v>
      </c>
      <c r="D834" s="37"/>
      <c r="E834" s="39"/>
      <c r="F834" s="39">
        <f t="shared" si="49"/>
        <v>0</v>
      </c>
      <c r="G834" s="49"/>
      <c r="H834" s="49"/>
      <c r="I834" s="49"/>
      <c r="J834" s="49"/>
      <c r="K834" s="49"/>
      <c r="L834" s="49"/>
      <c r="M834" s="49"/>
      <c r="N834" s="49"/>
      <c r="O834" s="49"/>
      <c r="Q834" s="3"/>
      <c r="S834" s="3"/>
    </row>
    <row r="835" spans="1:20" outlineLevel="1" x14ac:dyDescent="0.25">
      <c r="A835" s="45"/>
      <c r="B835" s="103"/>
      <c r="C835" s="18"/>
      <c r="D835" s="46"/>
      <c r="E835" s="104" t="str">
        <f>"TOTAL CAPÍTULO "&amp;$A$805</f>
        <v>TOTAL CAPÍTULO 24</v>
      </c>
      <c r="F835" s="48">
        <f>SUM(F807:F834)</f>
        <v>0</v>
      </c>
      <c r="G835" s="49"/>
      <c r="H835" s="49"/>
      <c r="I835" s="49"/>
      <c r="J835" s="49"/>
      <c r="K835" s="49"/>
      <c r="L835" s="49"/>
      <c r="M835" s="49"/>
      <c r="N835" s="49"/>
      <c r="O835" s="49"/>
      <c r="Q835" s="3"/>
      <c r="S835" s="3"/>
    </row>
    <row r="836" spans="1:20" x14ac:dyDescent="0.25">
      <c r="A836" s="22">
        <v>25</v>
      </c>
      <c r="B836" s="81" t="s">
        <v>1412</v>
      </c>
      <c r="C836" s="82"/>
      <c r="D836" s="119"/>
      <c r="E836" s="24"/>
      <c r="F836" s="120"/>
      <c r="G836"/>
      <c r="Q836"/>
      <c r="R836"/>
      <c r="S836"/>
      <c r="T836"/>
    </row>
    <row r="837" spans="1:20" outlineLevel="1" collapsed="1" x14ac:dyDescent="0.25">
      <c r="A837" s="29" t="s">
        <v>1413</v>
      </c>
      <c r="B837" s="84" t="s">
        <v>1412</v>
      </c>
      <c r="C837" s="85"/>
      <c r="D837" s="121"/>
      <c r="E837" s="85"/>
      <c r="F837" s="122"/>
      <c r="G837"/>
      <c r="Q837"/>
      <c r="R837"/>
      <c r="S837"/>
      <c r="T837"/>
    </row>
    <row r="838" spans="1:20" ht="25.5" hidden="1" outlineLevel="2" x14ac:dyDescent="0.25">
      <c r="A838" s="34" t="s">
        <v>1414</v>
      </c>
      <c r="B838" s="35" t="s">
        <v>1415</v>
      </c>
      <c r="C838" s="67" t="s">
        <v>1379</v>
      </c>
      <c r="D838" s="123">
        <f>240</f>
        <v>240</v>
      </c>
      <c r="E838" s="39">
        <v>51096</v>
      </c>
      <c r="F838" s="124">
        <f>D838*E838</f>
        <v>12263040</v>
      </c>
      <c r="G838"/>
      <c r="H838">
        <f>10.04+18.31+21.65+25.02+7.15+29.71+14.08</f>
        <v>125.96</v>
      </c>
      <c r="Q838"/>
      <c r="R838"/>
      <c r="S838"/>
      <c r="T838"/>
    </row>
    <row r="839" spans="1:20" hidden="1" outlineLevel="2" x14ac:dyDescent="0.25">
      <c r="A839" s="34" t="s">
        <v>1416</v>
      </c>
      <c r="B839" s="35" t="s">
        <v>1417</v>
      </c>
      <c r="C839" s="67" t="s">
        <v>1379</v>
      </c>
      <c r="D839" s="123">
        <f>300*0.02</f>
        <v>6</v>
      </c>
      <c r="E839" s="39">
        <v>44738</v>
      </c>
      <c r="F839" s="124">
        <f>D839*E839</f>
        <v>268428</v>
      </c>
      <c r="G839"/>
      <c r="Q839"/>
      <c r="R839"/>
      <c r="S839"/>
      <c r="T839"/>
    </row>
    <row r="840" spans="1:20" ht="25.5" hidden="1" outlineLevel="2" x14ac:dyDescent="0.25">
      <c r="A840" s="34" t="s">
        <v>1418</v>
      </c>
      <c r="B840" s="35" t="s">
        <v>1419</v>
      </c>
      <c r="C840" s="67" t="s">
        <v>14</v>
      </c>
      <c r="D840" s="123">
        <v>70</v>
      </c>
      <c r="E840" s="39">
        <v>40410</v>
      </c>
      <c r="F840" s="124">
        <f t="shared" ref="F840:F843" si="51">D840*E840</f>
        <v>2828700</v>
      </c>
      <c r="G840"/>
      <c r="Q840"/>
      <c r="R840"/>
      <c r="S840"/>
      <c r="T840"/>
    </row>
    <row r="841" spans="1:20" ht="25.5" hidden="1" outlineLevel="2" x14ac:dyDescent="0.25">
      <c r="A841" s="34" t="s">
        <v>1420</v>
      </c>
      <c r="B841" s="35" t="s">
        <v>1421</v>
      </c>
      <c r="C841" s="67" t="s">
        <v>14</v>
      </c>
      <c r="D841" s="123">
        <v>110</v>
      </c>
      <c r="E841" s="39">
        <v>7948</v>
      </c>
      <c r="F841" s="124">
        <f t="shared" si="51"/>
        <v>874280</v>
      </c>
      <c r="G841"/>
      <c r="Q841"/>
      <c r="R841"/>
      <c r="S841"/>
      <c r="T841"/>
    </row>
    <row r="842" spans="1:20" ht="25.5" hidden="1" outlineLevel="2" x14ac:dyDescent="0.25">
      <c r="A842" s="34" t="s">
        <v>1422</v>
      </c>
      <c r="B842" s="35" t="s">
        <v>1423</v>
      </c>
      <c r="C842" s="67" t="s">
        <v>14</v>
      </c>
      <c r="D842" s="123">
        <v>9.5</v>
      </c>
      <c r="E842" s="39">
        <v>112013</v>
      </c>
      <c r="F842" s="124">
        <f t="shared" si="51"/>
        <v>1064123.5</v>
      </c>
      <c r="G842"/>
      <c r="Q842"/>
      <c r="R842"/>
      <c r="S842"/>
      <c r="T842"/>
    </row>
    <row r="843" spans="1:20" ht="25.5" hidden="1" outlineLevel="2" x14ac:dyDescent="0.25">
      <c r="A843" s="34" t="s">
        <v>1424</v>
      </c>
      <c r="B843" s="35" t="s">
        <v>1425</v>
      </c>
      <c r="C843" s="67" t="s">
        <v>1379</v>
      </c>
      <c r="D843" s="123">
        <v>65.599999999999994</v>
      </c>
      <c r="E843" s="39">
        <v>50207</v>
      </c>
      <c r="F843" s="124">
        <f t="shared" si="51"/>
        <v>3293579.1999999997</v>
      </c>
      <c r="G843"/>
      <c r="Q843"/>
      <c r="R843"/>
      <c r="S843"/>
      <c r="T843"/>
    </row>
    <row r="844" spans="1:20" outlineLevel="1" x14ac:dyDescent="0.25">
      <c r="A844" s="29" t="s">
        <v>1426</v>
      </c>
      <c r="B844" s="84" t="s">
        <v>1427</v>
      </c>
      <c r="C844" s="85"/>
      <c r="D844" s="123"/>
      <c r="E844" s="85"/>
      <c r="F844" s="122"/>
      <c r="G844"/>
      <c r="Q844"/>
      <c r="R844"/>
      <c r="S844"/>
      <c r="T844"/>
    </row>
    <row r="845" spans="1:20" outlineLevel="2" x14ac:dyDescent="0.25">
      <c r="A845" s="34" t="s">
        <v>1428</v>
      </c>
      <c r="B845" s="35" t="s">
        <v>1429</v>
      </c>
      <c r="C845" s="36" t="s">
        <v>1379</v>
      </c>
      <c r="D845" s="123"/>
      <c r="E845" s="39"/>
      <c r="F845" s="124">
        <f>+D845*E845</f>
        <v>0</v>
      </c>
      <c r="G845"/>
      <c r="Q845"/>
      <c r="R845"/>
      <c r="S845"/>
      <c r="T845"/>
    </row>
    <row r="846" spans="1:20" outlineLevel="1" x14ac:dyDescent="0.25">
      <c r="A846" s="45"/>
      <c r="B846" s="4"/>
      <c r="C846" s="18"/>
      <c r="D846" s="125"/>
      <c r="E846" s="47" t="s">
        <v>1430</v>
      </c>
      <c r="F846" s="126"/>
      <c r="G846"/>
      <c r="Q846"/>
      <c r="R846"/>
      <c r="S846"/>
      <c r="T846"/>
    </row>
    <row r="847" spans="1:20" ht="15.75" thickBot="1" x14ac:dyDescent="0.3">
      <c r="A847" s="127"/>
      <c r="B847" s="128"/>
      <c r="C847" s="18"/>
      <c r="D847" s="46"/>
      <c r="E847" s="18"/>
      <c r="F847" s="2"/>
      <c r="Q847" s="3"/>
      <c r="S847" s="3"/>
    </row>
    <row r="848" spans="1:20" ht="15.75" thickTop="1" x14ac:dyDescent="0.25">
      <c r="A848" s="129"/>
      <c r="B848" s="130" t="s">
        <v>1431</v>
      </c>
      <c r="C848" s="131"/>
      <c r="D848" s="132"/>
      <c r="E848" s="133"/>
      <c r="F848" s="42"/>
      <c r="G848" s="42"/>
      <c r="H848" s="42"/>
      <c r="I848" s="42"/>
      <c r="J848" s="42"/>
      <c r="K848" s="42"/>
      <c r="L848" s="42"/>
      <c r="M848" s="42"/>
      <c r="N848" s="42"/>
      <c r="O848" s="42"/>
      <c r="Q848" s="3"/>
      <c r="S848" s="3"/>
    </row>
    <row r="849" spans="1:19" x14ac:dyDescent="0.25">
      <c r="A849" s="57"/>
      <c r="B849" s="134" t="s">
        <v>1432</v>
      </c>
      <c r="C849" s="135"/>
      <c r="D849" s="136"/>
      <c r="E849" s="137"/>
      <c r="F849" s="40"/>
      <c r="G849" s="40"/>
      <c r="H849" s="40"/>
      <c r="I849" s="40"/>
      <c r="J849" s="40"/>
      <c r="K849" s="40"/>
      <c r="L849" s="40"/>
      <c r="M849" s="40"/>
      <c r="N849" s="40"/>
      <c r="O849" s="40"/>
      <c r="Q849" s="3"/>
      <c r="S849" s="3"/>
    </row>
    <row r="850" spans="1:19" x14ac:dyDescent="0.25">
      <c r="A850" s="57"/>
      <c r="B850" s="134" t="s">
        <v>1433</v>
      </c>
      <c r="C850" s="135"/>
      <c r="D850" s="136"/>
      <c r="E850" s="137">
        <f>$E$848*C850</f>
        <v>0</v>
      </c>
      <c r="F850" s="40"/>
      <c r="G850" s="40"/>
      <c r="H850" s="40"/>
      <c r="I850" s="40"/>
      <c r="J850" s="40"/>
      <c r="K850" s="40"/>
      <c r="L850" s="40"/>
      <c r="M850" s="40"/>
      <c r="N850" s="40"/>
      <c r="O850" s="40"/>
      <c r="Q850" s="3"/>
      <c r="S850" s="3"/>
    </row>
    <row r="851" spans="1:19" x14ac:dyDescent="0.25">
      <c r="A851" s="57"/>
      <c r="B851" s="134" t="s">
        <v>1434</v>
      </c>
      <c r="C851" s="135"/>
      <c r="D851" s="136"/>
      <c r="E851" s="137">
        <f>$E$848*C851</f>
        <v>0</v>
      </c>
      <c r="F851" s="40"/>
      <c r="G851" s="40"/>
      <c r="H851" s="40"/>
      <c r="I851" s="40"/>
      <c r="J851" s="40"/>
      <c r="K851" s="40"/>
      <c r="L851" s="40"/>
      <c r="M851" s="40"/>
      <c r="N851" s="40"/>
      <c r="O851" s="40"/>
      <c r="Q851" s="3"/>
      <c r="S851" s="3"/>
    </row>
    <row r="852" spans="1:19" x14ac:dyDescent="0.25">
      <c r="A852" s="129"/>
      <c r="B852" s="138" t="s">
        <v>1435</v>
      </c>
      <c r="C852" s="139"/>
      <c r="D852" s="140"/>
      <c r="E852" s="141"/>
      <c r="F852" s="142"/>
      <c r="G852" s="142"/>
      <c r="H852" s="142"/>
      <c r="I852" s="142"/>
      <c r="J852" s="142"/>
      <c r="K852" s="142"/>
      <c r="L852" s="142"/>
      <c r="M852" s="142"/>
      <c r="N852" s="142"/>
      <c r="O852" s="142"/>
      <c r="Q852" s="3"/>
      <c r="S852" s="3"/>
    </row>
    <row r="853" spans="1:19" x14ac:dyDescent="0.25">
      <c r="A853" s="143"/>
      <c r="B853" s="134" t="s">
        <v>1436</v>
      </c>
      <c r="C853" s="144"/>
      <c r="D853" s="136"/>
      <c r="E853" s="137">
        <f>E851*C853</f>
        <v>0</v>
      </c>
      <c r="F853" s="42"/>
      <c r="G853" s="42"/>
      <c r="H853" s="42"/>
      <c r="I853" s="42"/>
      <c r="J853" s="42"/>
      <c r="K853" s="42"/>
      <c r="L853" s="42"/>
      <c r="M853" s="42"/>
      <c r="N853" s="42"/>
      <c r="O853" s="42"/>
      <c r="Q853" s="3"/>
      <c r="S853" s="3"/>
    </row>
    <row r="854" spans="1:19" ht="15.75" thickBot="1" x14ac:dyDescent="0.3">
      <c r="A854" s="129"/>
      <c r="B854" s="145" t="s">
        <v>7</v>
      </c>
      <c r="C854" s="146"/>
      <c r="D854" s="147"/>
      <c r="E854" s="148"/>
      <c r="F854" s="142"/>
      <c r="G854" s="142"/>
      <c r="H854" s="142"/>
      <c r="I854" s="142"/>
      <c r="J854" s="142"/>
      <c r="K854" s="142"/>
      <c r="L854" s="142"/>
      <c r="M854" s="142"/>
      <c r="N854" s="142"/>
      <c r="O854" s="142"/>
      <c r="Q854" s="3"/>
      <c r="S854" s="3"/>
    </row>
    <row r="855" spans="1:19" ht="16.5" thickTop="1" thickBot="1" x14ac:dyDescent="0.3">
      <c r="A855" s="127"/>
      <c r="B855" s="4"/>
      <c r="C855" s="18"/>
      <c r="D855" s="149"/>
      <c r="E855" s="2"/>
      <c r="F855" s="2"/>
      <c r="G855" s="42"/>
      <c r="Q855" s="3"/>
      <c r="S855" s="3"/>
    </row>
    <row r="856" spans="1:19" ht="16.5" thickTop="1" thickBot="1" x14ac:dyDescent="0.3">
      <c r="A856" s="150" t="s">
        <v>1437</v>
      </c>
      <c r="B856" s="151" t="s">
        <v>1438</v>
      </c>
      <c r="C856" s="151" t="s">
        <v>1439</v>
      </c>
      <c r="D856" s="152"/>
      <c r="E856" s="2"/>
      <c r="F856" s="153">
        <v>6597128984.0444412</v>
      </c>
      <c r="G856" s="42"/>
      <c r="Q856" s="3"/>
      <c r="S856" s="3"/>
    </row>
    <row r="857" spans="1:19" ht="15.75" thickTop="1" x14ac:dyDescent="0.25">
      <c r="A857" s="154">
        <f>+A6</f>
        <v>1</v>
      </c>
      <c r="B857" s="155" t="str">
        <f>+B6</f>
        <v>PRELIMINARES</v>
      </c>
      <c r="C857" s="156"/>
      <c r="D857" s="157"/>
      <c r="E857" s="2"/>
      <c r="F857" s="158"/>
      <c r="G857" s="42"/>
      <c r="Q857" s="3"/>
      <c r="S857" s="3"/>
    </row>
    <row r="858" spans="1:19" x14ac:dyDescent="0.25">
      <c r="A858" s="154">
        <f>+A20</f>
        <v>2</v>
      </c>
      <c r="B858" s="159" t="str">
        <f>+B20</f>
        <v>MOVIMIENTOS DE TIERRA</v>
      </c>
      <c r="C858" s="160"/>
      <c r="D858" s="157"/>
      <c r="E858" s="2"/>
      <c r="F858" s="2"/>
      <c r="G858" s="42"/>
      <c r="Q858" s="3"/>
      <c r="S858" s="3"/>
    </row>
    <row r="859" spans="1:19" x14ac:dyDescent="0.25">
      <c r="A859" s="154">
        <f>+A32</f>
        <v>3</v>
      </c>
      <c r="B859" s="159" t="str">
        <f>+B32</f>
        <v>CIMENTACIÓN</v>
      </c>
      <c r="C859" s="160"/>
      <c r="D859" s="157"/>
      <c r="E859" s="2"/>
      <c r="F859" s="2"/>
      <c r="G859" s="42"/>
      <c r="Q859" s="3"/>
      <c r="S859" s="3"/>
    </row>
    <row r="860" spans="1:19" x14ac:dyDescent="0.25">
      <c r="A860" s="154">
        <f>+A54</f>
        <v>4</v>
      </c>
      <c r="B860" s="159" t="str">
        <f>+B54</f>
        <v>ESTRUCTURA</v>
      </c>
      <c r="C860" s="160"/>
      <c r="D860" s="157"/>
      <c r="E860" s="2"/>
      <c r="F860" s="2"/>
      <c r="G860" s="42"/>
      <c r="Q860" s="3"/>
      <c r="S860" s="3"/>
    </row>
    <row r="861" spans="1:19" x14ac:dyDescent="0.25">
      <c r="A861" s="154">
        <f>+A76</f>
        <v>5</v>
      </c>
      <c r="B861" s="159" t="str">
        <f>+B76</f>
        <v>MUROS Y DIVISIONES</v>
      </c>
      <c r="C861" s="160"/>
      <c r="D861" s="157"/>
      <c r="E861" s="2"/>
      <c r="F861" s="42"/>
      <c r="G861" s="42"/>
      <c r="Q861" s="3"/>
      <c r="S861" s="3"/>
    </row>
    <row r="862" spans="1:19" x14ac:dyDescent="0.25">
      <c r="A862" s="154">
        <f>+A118</f>
        <v>6</v>
      </c>
      <c r="B862" s="159" t="str">
        <f>+B118</f>
        <v>CIELORASOS Y MEMBRANA ARQUITECTÓNICA</v>
      </c>
      <c r="C862" s="160"/>
      <c r="D862" s="157"/>
      <c r="E862" s="2"/>
      <c r="F862" s="42"/>
      <c r="G862" s="42"/>
      <c r="Q862" s="3"/>
      <c r="S862" s="3"/>
    </row>
    <row r="863" spans="1:19" x14ac:dyDescent="0.25">
      <c r="A863" s="154">
        <f>+A127</f>
        <v>7</v>
      </c>
      <c r="B863" s="159" t="str">
        <f>+B127</f>
        <v>PAÑETES</v>
      </c>
      <c r="C863" s="160"/>
      <c r="D863" s="157"/>
      <c r="E863" s="2"/>
      <c r="F863" s="42"/>
      <c r="G863" s="42"/>
      <c r="Q863" s="3"/>
      <c r="S863" s="3"/>
    </row>
    <row r="864" spans="1:19" x14ac:dyDescent="0.25">
      <c r="A864" s="154">
        <f>+A142</f>
        <v>8</v>
      </c>
      <c r="B864" s="159" t="str">
        <f>+B142</f>
        <v>PISOS Y GUARDAESCOBAS</v>
      </c>
      <c r="C864" s="160"/>
      <c r="D864" s="157"/>
      <c r="E864" s="2"/>
      <c r="F864" s="42"/>
      <c r="G864" s="42"/>
      <c r="Q864" s="3"/>
      <c r="S864" s="3"/>
    </row>
    <row r="865" spans="1:19" x14ac:dyDescent="0.25">
      <c r="A865" s="154">
        <f>+A161</f>
        <v>9</v>
      </c>
      <c r="B865" s="159" t="str">
        <f>+B161</f>
        <v>IMPERMEABILIZACIONES</v>
      </c>
      <c r="C865" s="160"/>
      <c r="D865" s="157"/>
      <c r="E865" s="2"/>
      <c r="F865" s="42"/>
      <c r="G865" s="42"/>
      <c r="Q865" s="3"/>
      <c r="S865" s="3"/>
    </row>
    <row r="866" spans="1:19" x14ac:dyDescent="0.25">
      <c r="A866" s="154">
        <f>+A169</f>
        <v>10</v>
      </c>
      <c r="B866" s="159" t="str">
        <f>+B169</f>
        <v>CUBIERTA</v>
      </c>
      <c r="C866" s="160"/>
      <c r="D866" s="157"/>
      <c r="E866" s="2"/>
      <c r="G866" s="42"/>
      <c r="Q866" s="3"/>
      <c r="S866" s="3"/>
    </row>
    <row r="867" spans="1:19" x14ac:dyDescent="0.25">
      <c r="A867" s="154">
        <f>+A179</f>
        <v>11</v>
      </c>
      <c r="B867" s="159" t="str">
        <f>+B179</f>
        <v xml:space="preserve">CARPINTERÍA METÁLICA, DE ALUMINIO, DE MADERA Y ACERO INOXIDABLE                                                    </v>
      </c>
      <c r="C867" s="160"/>
      <c r="D867" s="157"/>
      <c r="E867" s="2"/>
      <c r="F867" s="2"/>
      <c r="G867" s="42"/>
      <c r="Q867" s="3"/>
      <c r="S867" s="3"/>
    </row>
    <row r="868" spans="1:19" x14ac:dyDescent="0.25">
      <c r="A868" s="154">
        <f>+A241</f>
        <v>12</v>
      </c>
      <c r="B868" s="159" t="str">
        <f>+B241</f>
        <v>ACABADO MUROS</v>
      </c>
      <c r="C868" s="160"/>
      <c r="D868" s="157"/>
      <c r="E868" s="2"/>
      <c r="F868" s="2"/>
      <c r="G868" s="42"/>
      <c r="Q868" s="3"/>
      <c r="S868" s="3"/>
    </row>
    <row r="869" spans="1:19" x14ac:dyDescent="0.25">
      <c r="A869" s="154">
        <f>+A251</f>
        <v>13</v>
      </c>
      <c r="B869" s="159" t="str">
        <f>+B251</f>
        <v xml:space="preserve">APARATOS Y EQUIPOS                                                                           </v>
      </c>
      <c r="C869" s="160"/>
      <c r="D869" s="157"/>
      <c r="E869" s="2"/>
      <c r="F869" s="2"/>
      <c r="G869" s="42"/>
      <c r="Q869" s="3"/>
      <c r="S869" s="3"/>
    </row>
    <row r="870" spans="1:19" x14ac:dyDescent="0.25">
      <c r="A870" s="154">
        <f>+A281</f>
        <v>14</v>
      </c>
      <c r="B870" s="159" t="str">
        <f>+B281</f>
        <v xml:space="preserve">PINTURA Y ESTUCO                                                                    </v>
      </c>
      <c r="C870" s="160"/>
      <c r="D870" s="157"/>
      <c r="E870" s="2"/>
      <c r="F870" s="2"/>
      <c r="G870" s="42"/>
      <c r="Q870" s="3"/>
      <c r="S870" s="3"/>
    </row>
    <row r="871" spans="1:19" x14ac:dyDescent="0.25">
      <c r="A871" s="154">
        <f>+A301</f>
        <v>15</v>
      </c>
      <c r="B871" s="159" t="str">
        <f>+B301</f>
        <v>CERRADURAS Y VIDRIOS</v>
      </c>
      <c r="C871" s="160"/>
      <c r="D871" s="157"/>
      <c r="E871" s="2"/>
      <c r="F871" s="2"/>
      <c r="G871" s="42"/>
      <c r="Q871" s="3"/>
      <c r="S871" s="3"/>
    </row>
    <row r="872" spans="1:19" x14ac:dyDescent="0.25">
      <c r="A872" s="154">
        <f>+A310</f>
        <v>16</v>
      </c>
      <c r="B872" s="159" t="str">
        <f>+B310</f>
        <v xml:space="preserve">ASEO Y VARIOS                                                                                                      </v>
      </c>
      <c r="C872" s="160"/>
      <c r="D872" s="157"/>
      <c r="E872" s="2"/>
      <c r="F872" s="2"/>
      <c r="G872" s="42"/>
      <c r="Q872" s="3"/>
      <c r="S872" s="3"/>
    </row>
    <row r="873" spans="1:19" x14ac:dyDescent="0.25">
      <c r="A873" s="154">
        <f>+A315</f>
        <v>17</v>
      </c>
      <c r="B873" s="159" t="str">
        <f>+B315</f>
        <v>INSTALACIONES HIDROSANTARIAS</v>
      </c>
      <c r="C873" s="160"/>
      <c r="D873" s="157"/>
      <c r="E873" s="2"/>
      <c r="F873" s="2"/>
      <c r="G873" s="42"/>
      <c r="Q873" s="3"/>
      <c r="S873" s="3"/>
    </row>
    <row r="874" spans="1:19" x14ac:dyDescent="0.25">
      <c r="A874" s="154">
        <f>+A481</f>
        <v>18</v>
      </c>
      <c r="B874" s="159" t="str">
        <f>+B481</f>
        <v>RED GENERAL Y SISTEMA DE ROCIADORES AUTOMÁTICOS</v>
      </c>
      <c r="C874" s="160"/>
      <c r="D874" s="157"/>
      <c r="E874" s="2"/>
      <c r="F874" s="2"/>
      <c r="G874" s="42"/>
      <c r="Q874" s="3"/>
      <c r="S874" s="3"/>
    </row>
    <row r="875" spans="1:19" x14ac:dyDescent="0.25">
      <c r="A875" s="154">
        <f>+A558</f>
        <v>19</v>
      </c>
      <c r="B875" s="159" t="str">
        <f>+B558</f>
        <v>SISTEMA DE BOMBEO CONTRA INCENDIO</v>
      </c>
      <c r="C875" s="160"/>
      <c r="D875" s="157"/>
      <c r="E875" s="2"/>
      <c r="F875" s="2"/>
      <c r="G875" s="42"/>
      <c r="Q875" s="3"/>
      <c r="S875" s="3"/>
    </row>
    <row r="876" spans="1:19" x14ac:dyDescent="0.25">
      <c r="A876" s="154">
        <f>+A602</f>
        <v>20</v>
      </c>
      <c r="B876" s="159" t="str">
        <f>+B602</f>
        <v>INSTALACIONES ELÉCTRICAS</v>
      </c>
      <c r="C876" s="160"/>
      <c r="D876" s="157"/>
      <c r="E876" s="2"/>
      <c r="F876" s="2"/>
      <c r="G876" s="42"/>
      <c r="Q876" s="3"/>
      <c r="S876" s="3"/>
    </row>
    <row r="877" spans="1:19" x14ac:dyDescent="0.25">
      <c r="A877" s="154">
        <f>+A682</f>
        <v>21</v>
      </c>
      <c r="B877" s="159" t="str">
        <f>+B682</f>
        <v>INSTALACION RED VOZ Y DATOS</v>
      </c>
      <c r="C877" s="160"/>
      <c r="D877" s="157"/>
      <c r="E877" s="2"/>
      <c r="F877" s="2"/>
      <c r="G877" s="42"/>
      <c r="Q877" s="3"/>
      <c r="S877" s="3"/>
    </row>
    <row r="878" spans="1:19" x14ac:dyDescent="0.25">
      <c r="A878" s="154">
        <f>+A720</f>
        <v>22</v>
      </c>
      <c r="B878" s="159" t="str">
        <f>+B720</f>
        <v>SUBESTACIÓN ELECTRICA</v>
      </c>
      <c r="C878" s="160"/>
      <c r="D878" s="157"/>
      <c r="E878" s="2"/>
      <c r="F878" s="2"/>
      <c r="G878" s="42"/>
      <c r="Q878" s="3"/>
      <c r="S878" s="3"/>
    </row>
    <row r="879" spans="1:19" x14ac:dyDescent="0.25">
      <c r="A879" s="154">
        <f>+A756</f>
        <v>23</v>
      </c>
      <c r="B879" s="159" t="str">
        <f>+B756</f>
        <v>AIRE COMPRIMIDO</v>
      </c>
      <c r="C879" s="160"/>
      <c r="D879" s="157"/>
      <c r="E879" s="2"/>
      <c r="F879" s="2"/>
      <c r="G879" s="42"/>
      <c r="Q879" s="3"/>
      <c r="S879" s="3"/>
    </row>
    <row r="880" spans="1:19" x14ac:dyDescent="0.25">
      <c r="A880" s="154">
        <f>+A805</f>
        <v>24</v>
      </c>
      <c r="B880" s="159" t="str">
        <f>+B805</f>
        <v xml:space="preserve">VENTILACIÓN MECÁNICA </v>
      </c>
      <c r="C880" s="160"/>
      <c r="D880" s="157"/>
      <c r="E880" s="2"/>
      <c r="F880" s="2"/>
      <c r="G880" s="42"/>
      <c r="Q880" s="3"/>
      <c r="S880" s="3"/>
    </row>
    <row r="881" spans="1:19" ht="15.75" thickBot="1" x14ac:dyDescent="0.3">
      <c r="A881" s="154">
        <f>+A836</f>
        <v>25</v>
      </c>
      <c r="B881" s="161" t="str">
        <f>+B836</f>
        <v xml:space="preserve">OBRAS EXTERIORES                                                                                                   </v>
      </c>
      <c r="C881" s="162"/>
      <c r="D881" s="163"/>
      <c r="E881" s="2"/>
      <c r="F881" s="2"/>
      <c r="G881" s="42"/>
      <c r="Q881" s="3"/>
      <c r="S881" s="3"/>
    </row>
    <row r="882" spans="1:19" ht="16.5" thickTop="1" thickBot="1" x14ac:dyDescent="0.3">
      <c r="A882" s="164"/>
      <c r="B882" s="165" t="s">
        <v>1431</v>
      </c>
      <c r="C882" s="166"/>
      <c r="D882" s="167"/>
      <c r="E882" s="2"/>
      <c r="F882" s="2"/>
      <c r="G882" s="42"/>
      <c r="Q882" s="3"/>
      <c r="S882" s="3"/>
    </row>
    <row r="883" spans="1:19" ht="15.75" thickTop="1" x14ac:dyDescent="0.25">
      <c r="B883" s="169"/>
      <c r="C883" s="2"/>
      <c r="D883" s="149"/>
      <c r="E883" s="2"/>
      <c r="F883" s="2"/>
      <c r="G883" s="42"/>
      <c r="Q883" s="3"/>
      <c r="S883" s="3"/>
    </row>
    <row r="884" spans="1:19" x14ac:dyDescent="0.25">
      <c r="A884" s="22">
        <v>26</v>
      </c>
      <c r="B884" s="23" t="s">
        <v>1440</v>
      </c>
      <c r="C884" s="24"/>
      <c r="D884" s="170"/>
      <c r="E884" s="24"/>
      <c r="F884" s="120"/>
      <c r="G884" s="42"/>
      <c r="Q884" s="3"/>
      <c r="S884" s="3"/>
    </row>
    <row r="885" spans="1:19" outlineLevel="1" x14ac:dyDescent="0.25">
      <c r="A885" s="29">
        <v>26.1</v>
      </c>
      <c r="B885" s="171" t="s">
        <v>1441</v>
      </c>
      <c r="C885" s="31"/>
      <c r="D885" s="172"/>
      <c r="E885" s="33"/>
      <c r="F885" s="173"/>
      <c r="G885" s="42"/>
      <c r="Q885" s="3"/>
      <c r="S885" s="3"/>
    </row>
    <row r="886" spans="1:19" ht="127.5" outlineLevel="2" x14ac:dyDescent="0.25">
      <c r="A886" s="174" t="s">
        <v>1442</v>
      </c>
      <c r="B886" s="70" t="s">
        <v>1443</v>
      </c>
      <c r="C886" s="175" t="s">
        <v>1444</v>
      </c>
      <c r="D886" s="176"/>
      <c r="E886" s="72"/>
      <c r="F886" s="72">
        <f>+E886*D886</f>
        <v>0</v>
      </c>
      <c r="G886" s="42"/>
      <c r="Q886" s="3"/>
      <c r="S886" s="3"/>
    </row>
    <row r="887" spans="1:19" ht="127.5" outlineLevel="2" x14ac:dyDescent="0.25">
      <c r="A887" s="174" t="s">
        <v>1445</v>
      </c>
      <c r="B887" s="70" t="s">
        <v>1446</v>
      </c>
      <c r="C887" s="175" t="s">
        <v>1444</v>
      </c>
      <c r="D887" s="176"/>
      <c r="E887" s="72"/>
      <c r="F887" s="72">
        <f t="shared" ref="F887:F892" si="52">+E887*D887</f>
        <v>0</v>
      </c>
      <c r="G887" s="42"/>
      <c r="Q887" s="3"/>
      <c r="S887" s="3"/>
    </row>
    <row r="888" spans="1:19" ht="63.75" outlineLevel="2" x14ac:dyDescent="0.25">
      <c r="A888" s="174" t="s">
        <v>1447</v>
      </c>
      <c r="B888" s="70" t="s">
        <v>1448</v>
      </c>
      <c r="C888" s="175" t="s">
        <v>1444</v>
      </c>
      <c r="D888" s="176"/>
      <c r="E888" s="72"/>
      <c r="F888" s="72">
        <f t="shared" si="52"/>
        <v>0</v>
      </c>
      <c r="G888" s="42"/>
      <c r="Q888" s="3"/>
      <c r="S888" s="3"/>
    </row>
    <row r="889" spans="1:19" ht="38.25" outlineLevel="2" x14ac:dyDescent="0.25">
      <c r="A889" s="174" t="s">
        <v>1449</v>
      </c>
      <c r="B889" s="70" t="s">
        <v>1450</v>
      </c>
      <c r="C889" s="175" t="s">
        <v>1444</v>
      </c>
      <c r="D889" s="176"/>
      <c r="E889" s="72"/>
      <c r="F889" s="72">
        <f t="shared" si="52"/>
        <v>0</v>
      </c>
      <c r="G889" s="42"/>
      <c r="Q889" s="3"/>
      <c r="S889" s="3"/>
    </row>
    <row r="890" spans="1:19" ht="63.75" outlineLevel="2" x14ac:dyDescent="0.25">
      <c r="A890" s="174" t="s">
        <v>1451</v>
      </c>
      <c r="B890" s="70" t="s">
        <v>1452</v>
      </c>
      <c r="C890" s="175" t="s">
        <v>1444</v>
      </c>
      <c r="D890" s="176"/>
      <c r="E890" s="39"/>
      <c r="F890" s="72">
        <f t="shared" si="52"/>
        <v>0</v>
      </c>
      <c r="G890" s="42"/>
      <c r="Q890" s="3"/>
      <c r="S890" s="3"/>
    </row>
    <row r="891" spans="1:19" outlineLevel="2" x14ac:dyDescent="0.25">
      <c r="A891" s="174" t="s">
        <v>1453</v>
      </c>
      <c r="B891" s="70" t="s">
        <v>1454</v>
      </c>
      <c r="C891" s="175" t="s">
        <v>1444</v>
      </c>
      <c r="D891" s="176"/>
      <c r="E891" s="39"/>
      <c r="F891" s="72">
        <f t="shared" si="52"/>
        <v>0</v>
      </c>
      <c r="G891" s="42"/>
      <c r="Q891" s="3"/>
      <c r="S891" s="3"/>
    </row>
    <row r="892" spans="1:19" ht="38.25" outlineLevel="2" x14ac:dyDescent="0.25">
      <c r="A892" s="174" t="s">
        <v>1455</v>
      </c>
      <c r="B892" s="70" t="s">
        <v>1456</v>
      </c>
      <c r="C892" s="175" t="s">
        <v>1444</v>
      </c>
      <c r="D892" s="176"/>
      <c r="E892" s="39"/>
      <c r="F892" s="72">
        <f t="shared" si="52"/>
        <v>0</v>
      </c>
      <c r="G892" s="42"/>
      <c r="Q892" s="3"/>
      <c r="S892" s="3"/>
    </row>
    <row r="893" spans="1:19" outlineLevel="1" collapsed="1" x14ac:dyDescent="0.25">
      <c r="A893" s="29">
        <v>26.2</v>
      </c>
      <c r="B893" s="171" t="s">
        <v>1457</v>
      </c>
      <c r="C893" s="44"/>
      <c r="D893" s="172"/>
      <c r="E893" s="33"/>
      <c r="F893" s="72"/>
      <c r="G893" s="42"/>
      <c r="Q893" s="3"/>
      <c r="S893" s="3"/>
    </row>
    <row r="894" spans="1:19" ht="306" hidden="1" outlineLevel="2" x14ac:dyDescent="0.25">
      <c r="A894" s="174" t="s">
        <v>1458</v>
      </c>
      <c r="B894" s="70" t="s">
        <v>1459</v>
      </c>
      <c r="C894" s="175" t="s">
        <v>1444</v>
      </c>
      <c r="D894" s="176"/>
      <c r="E894" s="39"/>
      <c r="F894" s="72">
        <f>+D894*E894</f>
        <v>0</v>
      </c>
      <c r="G894" s="42"/>
      <c r="Q894" s="3"/>
      <c r="S894" s="3"/>
    </row>
    <row r="895" spans="1:19" outlineLevel="1" collapsed="1" x14ac:dyDescent="0.25">
      <c r="A895" s="29">
        <v>26.3</v>
      </c>
      <c r="B895" s="171" t="s">
        <v>1460</v>
      </c>
      <c r="C895" s="44"/>
      <c r="D895" s="172"/>
      <c r="E895" s="33"/>
      <c r="F895" s="72"/>
      <c r="G895" s="42"/>
      <c r="Q895" s="3"/>
      <c r="S895" s="3"/>
    </row>
    <row r="896" spans="1:19" ht="89.25" hidden="1" outlineLevel="2" x14ac:dyDescent="0.25">
      <c r="A896" s="174" t="s">
        <v>1461</v>
      </c>
      <c r="B896" s="70" t="s">
        <v>1462</v>
      </c>
      <c r="C896" s="175" t="s">
        <v>1444</v>
      </c>
      <c r="D896" s="176"/>
      <c r="E896" s="39"/>
      <c r="F896" s="72">
        <f>+E896*D896</f>
        <v>0</v>
      </c>
      <c r="G896" s="42"/>
      <c r="Q896" s="3"/>
      <c r="S896" s="3"/>
    </row>
    <row r="897" spans="1:19" ht="63.75" hidden="1" outlineLevel="2" x14ac:dyDescent="0.25">
      <c r="A897" s="174" t="s">
        <v>1463</v>
      </c>
      <c r="B897" s="70" t="s">
        <v>1464</v>
      </c>
      <c r="C897" s="175" t="s">
        <v>1444</v>
      </c>
      <c r="D897" s="176"/>
      <c r="E897" s="39"/>
      <c r="F897" s="72">
        <f t="shared" ref="F897:F899" si="53">+E897*D897</f>
        <v>0</v>
      </c>
      <c r="G897" s="42"/>
      <c r="Q897" s="3"/>
      <c r="S897" s="3"/>
    </row>
    <row r="898" spans="1:19" ht="38.25" hidden="1" outlineLevel="2" x14ac:dyDescent="0.25">
      <c r="A898" s="174" t="s">
        <v>1465</v>
      </c>
      <c r="B898" s="70" t="s">
        <v>1456</v>
      </c>
      <c r="C898" s="175" t="s">
        <v>1444</v>
      </c>
      <c r="D898" s="176"/>
      <c r="E898" s="39"/>
      <c r="F898" s="72">
        <f t="shared" si="53"/>
        <v>0</v>
      </c>
      <c r="G898" s="42"/>
      <c r="Q898" s="3"/>
      <c r="S898" s="3"/>
    </row>
    <row r="899" spans="1:19" ht="51" hidden="1" outlineLevel="2" x14ac:dyDescent="0.25">
      <c r="A899" s="174" t="s">
        <v>1466</v>
      </c>
      <c r="B899" s="70" t="s">
        <v>1467</v>
      </c>
      <c r="C899" s="175" t="s">
        <v>1444</v>
      </c>
      <c r="D899" s="176"/>
      <c r="E899" s="39"/>
      <c r="F899" s="72">
        <f t="shared" si="53"/>
        <v>0</v>
      </c>
      <c r="G899" s="42"/>
      <c r="Q899" s="3"/>
      <c r="S899" s="3"/>
    </row>
    <row r="900" spans="1:19" outlineLevel="1" x14ac:dyDescent="0.25">
      <c r="A900" s="29">
        <v>26.4</v>
      </c>
      <c r="B900" s="171" t="s">
        <v>1468</v>
      </c>
      <c r="C900" s="44"/>
      <c r="D900" s="172"/>
      <c r="E900" s="33"/>
      <c r="F900" s="72"/>
      <c r="G900" s="42"/>
      <c r="Q900" s="3"/>
      <c r="S900" s="3"/>
    </row>
    <row r="901" spans="1:19" ht="89.25" outlineLevel="2" x14ac:dyDescent="0.25">
      <c r="A901" s="174" t="s">
        <v>1469</v>
      </c>
      <c r="B901" s="70" t="s">
        <v>1462</v>
      </c>
      <c r="C901" s="175" t="s">
        <v>1444</v>
      </c>
      <c r="D901" s="176"/>
      <c r="E901" s="39"/>
      <c r="F901" s="72">
        <f>+E901*D901</f>
        <v>0</v>
      </c>
      <c r="G901" s="42"/>
      <c r="Q901" s="3"/>
      <c r="S901" s="3"/>
    </row>
    <row r="902" spans="1:19" ht="38.25" outlineLevel="2" x14ac:dyDescent="0.25">
      <c r="A902" s="174" t="s">
        <v>1470</v>
      </c>
      <c r="B902" s="70" t="s">
        <v>1456</v>
      </c>
      <c r="C902" s="175" t="s">
        <v>1444</v>
      </c>
      <c r="D902" s="176"/>
      <c r="E902" s="39"/>
      <c r="F902" s="72">
        <f t="shared" ref="F902:F904" si="54">+E902*D902</f>
        <v>0</v>
      </c>
      <c r="G902" s="42"/>
      <c r="Q902" s="3"/>
      <c r="S902" s="3"/>
    </row>
    <row r="903" spans="1:19" ht="114.75" outlineLevel="2" x14ac:dyDescent="0.25">
      <c r="A903" s="174" t="s">
        <v>1471</v>
      </c>
      <c r="B903" s="70" t="s">
        <v>1472</v>
      </c>
      <c r="C903" s="175" t="s">
        <v>1444</v>
      </c>
      <c r="D903" s="176"/>
      <c r="E903" s="72"/>
      <c r="F903" s="72">
        <f t="shared" si="54"/>
        <v>0</v>
      </c>
      <c r="G903" s="42"/>
      <c r="Q903" s="3"/>
      <c r="S903" s="3"/>
    </row>
    <row r="904" spans="1:19" ht="51" outlineLevel="2" x14ac:dyDescent="0.25">
      <c r="A904" s="174" t="s">
        <v>1473</v>
      </c>
      <c r="B904" s="70" t="s">
        <v>1467</v>
      </c>
      <c r="C904" s="175" t="s">
        <v>1444</v>
      </c>
      <c r="D904" s="176"/>
      <c r="E904" s="39"/>
      <c r="F904" s="72">
        <f t="shared" si="54"/>
        <v>0</v>
      </c>
      <c r="G904" s="42"/>
      <c r="Q904" s="3"/>
      <c r="S904" s="3"/>
    </row>
    <row r="905" spans="1:19" outlineLevel="1" collapsed="1" x14ac:dyDescent="0.25">
      <c r="A905" s="29">
        <v>26.5</v>
      </c>
      <c r="B905" s="171" t="s">
        <v>1474</v>
      </c>
      <c r="C905" s="44"/>
      <c r="D905" s="172"/>
      <c r="E905" s="33"/>
      <c r="F905" s="72"/>
      <c r="G905" s="42"/>
      <c r="Q905" s="3"/>
      <c r="S905" s="3"/>
    </row>
    <row r="906" spans="1:19" ht="63.75" hidden="1" outlineLevel="2" x14ac:dyDescent="0.25">
      <c r="A906" s="174" t="s">
        <v>1475</v>
      </c>
      <c r="B906" s="70" t="s">
        <v>1464</v>
      </c>
      <c r="C906" s="175" t="s">
        <v>1444</v>
      </c>
      <c r="D906" s="176"/>
      <c r="E906" s="39"/>
      <c r="F906" s="72">
        <f>+D906*E906</f>
        <v>0</v>
      </c>
      <c r="G906" s="42"/>
      <c r="Q906" s="3"/>
      <c r="S906" s="3"/>
    </row>
    <row r="907" spans="1:19" ht="38.25" hidden="1" outlineLevel="2" x14ac:dyDescent="0.25">
      <c r="A907" s="174" t="s">
        <v>1476</v>
      </c>
      <c r="B907" s="70" t="s">
        <v>1477</v>
      </c>
      <c r="C907" s="175" t="s">
        <v>1444</v>
      </c>
      <c r="D907" s="176"/>
      <c r="E907" s="39"/>
      <c r="F907" s="72">
        <f t="shared" ref="F907:F909" si="55">+D907*E907</f>
        <v>0</v>
      </c>
      <c r="G907" s="42"/>
      <c r="Q907" s="3"/>
      <c r="S907" s="3"/>
    </row>
    <row r="908" spans="1:19" ht="63.75" hidden="1" outlineLevel="2" x14ac:dyDescent="0.25">
      <c r="A908" s="174" t="s">
        <v>1478</v>
      </c>
      <c r="B908" s="70" t="s">
        <v>1479</v>
      </c>
      <c r="C908" s="175" t="s">
        <v>1444</v>
      </c>
      <c r="D908" s="176"/>
      <c r="E908" s="39"/>
      <c r="F908" s="72">
        <f t="shared" si="55"/>
        <v>0</v>
      </c>
      <c r="G908" s="42"/>
      <c r="Q908" s="3"/>
      <c r="S908" s="3"/>
    </row>
    <row r="909" spans="1:19" ht="25.5" hidden="1" outlineLevel="2" x14ac:dyDescent="0.25">
      <c r="A909" s="174" t="s">
        <v>1480</v>
      </c>
      <c r="B909" s="70" t="s">
        <v>1481</v>
      </c>
      <c r="C909" s="175" t="s">
        <v>1444</v>
      </c>
      <c r="D909" s="176"/>
      <c r="E909" s="39"/>
      <c r="F909" s="72">
        <f t="shared" si="55"/>
        <v>0</v>
      </c>
      <c r="G909" s="42"/>
      <c r="Q909" s="3"/>
      <c r="S909" s="3"/>
    </row>
    <row r="910" spans="1:19" outlineLevel="1" x14ac:dyDescent="0.25">
      <c r="A910" s="29">
        <v>26.6</v>
      </c>
      <c r="B910" s="171" t="s">
        <v>1482</v>
      </c>
      <c r="C910" s="44"/>
      <c r="D910" s="172"/>
      <c r="E910" s="33"/>
      <c r="F910" s="72"/>
      <c r="G910" s="42"/>
      <c r="Q910" s="3"/>
      <c r="S910" s="3"/>
    </row>
    <row r="911" spans="1:19" ht="127.5" outlineLevel="2" x14ac:dyDescent="0.25">
      <c r="A911" s="174" t="s">
        <v>1483</v>
      </c>
      <c r="B911" s="70" t="s">
        <v>1443</v>
      </c>
      <c r="C911" s="175" t="s">
        <v>1444</v>
      </c>
      <c r="D911" s="176"/>
      <c r="E911" s="72"/>
      <c r="F911" s="72">
        <f>+E911*D911</f>
        <v>0</v>
      </c>
      <c r="G911" s="42"/>
      <c r="Q911" s="3"/>
      <c r="S911" s="3"/>
    </row>
    <row r="912" spans="1:19" ht="76.5" outlineLevel="2" x14ac:dyDescent="0.25">
      <c r="A912" s="174" t="s">
        <v>1484</v>
      </c>
      <c r="B912" s="70" t="s">
        <v>1485</v>
      </c>
      <c r="C912" s="175" t="s">
        <v>1444</v>
      </c>
      <c r="D912" s="176"/>
      <c r="E912" s="72"/>
      <c r="F912" s="72">
        <f t="shared" ref="F912:F916" si="56">+E912*D912</f>
        <v>0</v>
      </c>
      <c r="G912" s="42"/>
      <c r="Q912" s="3"/>
      <c r="S912" s="3"/>
    </row>
    <row r="913" spans="1:19" ht="51" outlineLevel="2" x14ac:dyDescent="0.25">
      <c r="A913" s="174" t="s">
        <v>1486</v>
      </c>
      <c r="B913" s="70" t="s">
        <v>1487</v>
      </c>
      <c r="C913" s="175" t="s">
        <v>1444</v>
      </c>
      <c r="D913" s="176"/>
      <c r="E913" s="72"/>
      <c r="F913" s="72">
        <f t="shared" si="56"/>
        <v>0</v>
      </c>
      <c r="G913" s="42"/>
      <c r="Q913" s="3"/>
      <c r="S913" s="3"/>
    </row>
    <row r="914" spans="1:19" ht="63.75" outlineLevel="2" x14ac:dyDescent="0.25">
      <c r="A914" s="174" t="s">
        <v>1488</v>
      </c>
      <c r="B914" s="70" t="s">
        <v>1479</v>
      </c>
      <c r="C914" s="175" t="s">
        <v>1444</v>
      </c>
      <c r="D914" s="176"/>
      <c r="E914" s="39"/>
      <c r="F914" s="72">
        <f t="shared" si="56"/>
        <v>0</v>
      </c>
      <c r="G914" s="42"/>
      <c r="Q914" s="3"/>
      <c r="S914" s="3"/>
    </row>
    <row r="915" spans="1:19" outlineLevel="2" x14ac:dyDescent="0.25">
      <c r="A915" s="174" t="s">
        <v>1489</v>
      </c>
      <c r="B915" s="70" t="s">
        <v>1454</v>
      </c>
      <c r="C915" s="175" t="s">
        <v>1444</v>
      </c>
      <c r="D915" s="176"/>
      <c r="E915" s="39"/>
      <c r="F915" s="72">
        <f t="shared" si="56"/>
        <v>0</v>
      </c>
      <c r="G915" s="42"/>
      <c r="Q915" s="3"/>
      <c r="S915" s="3"/>
    </row>
    <row r="916" spans="1:19" ht="38.25" outlineLevel="2" x14ac:dyDescent="0.25">
      <c r="A916" s="174" t="s">
        <v>1490</v>
      </c>
      <c r="B916" s="70" t="s">
        <v>1456</v>
      </c>
      <c r="C916" s="175" t="s">
        <v>1444</v>
      </c>
      <c r="D916" s="176"/>
      <c r="E916" s="39"/>
      <c r="F916" s="72">
        <f t="shared" si="56"/>
        <v>0</v>
      </c>
      <c r="G916" s="42"/>
      <c r="Q916" s="3"/>
      <c r="S916" s="3"/>
    </row>
    <row r="917" spans="1:19" outlineLevel="1" collapsed="1" x14ac:dyDescent="0.25">
      <c r="A917" s="29">
        <v>26.7</v>
      </c>
      <c r="B917" s="171" t="s">
        <v>1491</v>
      </c>
      <c r="C917" s="44"/>
      <c r="D917" s="172"/>
      <c r="E917" s="33"/>
      <c r="F917" s="72"/>
      <c r="G917" s="42"/>
      <c r="Q917" s="3"/>
      <c r="S917" s="3"/>
    </row>
    <row r="918" spans="1:19" ht="38.25" hidden="1" outlineLevel="2" x14ac:dyDescent="0.25">
      <c r="A918" s="174" t="s">
        <v>1492</v>
      </c>
      <c r="B918" s="70" t="s">
        <v>1493</v>
      </c>
      <c r="C918" s="175" t="s">
        <v>1444</v>
      </c>
      <c r="D918" s="176"/>
      <c r="E918" s="72"/>
      <c r="F918" s="72">
        <f>+D918*E918</f>
        <v>0</v>
      </c>
      <c r="G918" s="42"/>
      <c r="Q918" s="3"/>
      <c r="S918" s="3"/>
    </row>
    <row r="919" spans="1:19" ht="38.25" hidden="1" outlineLevel="2" x14ac:dyDescent="0.25">
      <c r="A919" s="174" t="s">
        <v>1494</v>
      </c>
      <c r="B919" s="70" t="s">
        <v>1477</v>
      </c>
      <c r="C919" s="175" t="s">
        <v>1444</v>
      </c>
      <c r="D919" s="176"/>
      <c r="E919" s="39"/>
      <c r="F919" s="72">
        <f t="shared" ref="F919:F921" si="57">+D919*E919</f>
        <v>0</v>
      </c>
      <c r="G919" s="42"/>
      <c r="Q919" s="3"/>
      <c r="S919" s="3"/>
    </row>
    <row r="920" spans="1:19" ht="89.25" hidden="1" outlineLevel="2" x14ac:dyDescent="0.25">
      <c r="A920" s="174" t="s">
        <v>1495</v>
      </c>
      <c r="B920" s="70" t="s">
        <v>1496</v>
      </c>
      <c r="C920" s="175" t="s">
        <v>1444</v>
      </c>
      <c r="D920" s="176"/>
      <c r="E920" s="39"/>
      <c r="F920" s="72">
        <f t="shared" si="57"/>
        <v>0</v>
      </c>
      <c r="G920" s="42"/>
      <c r="Q920" s="3"/>
      <c r="S920" s="3"/>
    </row>
    <row r="921" spans="1:19" ht="75" hidden="1" customHeight="1" outlineLevel="2" x14ac:dyDescent="0.25">
      <c r="A921" s="174" t="s">
        <v>1497</v>
      </c>
      <c r="B921" s="70" t="s">
        <v>1498</v>
      </c>
      <c r="C921" s="175" t="s">
        <v>1444</v>
      </c>
      <c r="D921" s="176"/>
      <c r="E921" s="72"/>
      <c r="F921" s="72">
        <f t="shared" si="57"/>
        <v>0</v>
      </c>
      <c r="G921" s="42"/>
      <c r="Q921" s="3"/>
      <c r="S921" s="3"/>
    </row>
    <row r="922" spans="1:19" outlineLevel="1" collapsed="1" x14ac:dyDescent="0.25">
      <c r="A922" s="29">
        <v>26.8</v>
      </c>
      <c r="B922" s="171" t="s">
        <v>1499</v>
      </c>
      <c r="C922" s="44"/>
      <c r="D922" s="172"/>
      <c r="E922" s="33"/>
      <c r="F922" s="72"/>
      <c r="G922" s="42"/>
      <c r="Q922" s="3"/>
      <c r="S922" s="3"/>
    </row>
    <row r="923" spans="1:19" ht="140.25" hidden="1" outlineLevel="2" x14ac:dyDescent="0.25">
      <c r="A923" s="174" t="s">
        <v>1500</v>
      </c>
      <c r="B923" s="70" t="s">
        <v>1501</v>
      </c>
      <c r="C923" s="175" t="s">
        <v>1444</v>
      </c>
      <c r="D923" s="176"/>
      <c r="E923" s="72"/>
      <c r="F923" s="72">
        <f>+D923*E923</f>
        <v>0</v>
      </c>
      <c r="G923" s="42"/>
      <c r="Q923" s="3"/>
      <c r="S923" s="3"/>
    </row>
    <row r="924" spans="1:19" ht="76.5" hidden="1" outlineLevel="2" x14ac:dyDescent="0.25">
      <c r="A924" s="174" t="s">
        <v>1502</v>
      </c>
      <c r="B924" s="70" t="s">
        <v>1485</v>
      </c>
      <c r="C924" s="175" t="s">
        <v>1444</v>
      </c>
      <c r="D924" s="176"/>
      <c r="E924" s="72"/>
      <c r="F924" s="72">
        <f t="shared" ref="F924:F925" si="58">+D924*E924</f>
        <v>0</v>
      </c>
      <c r="G924" s="42"/>
      <c r="Q924" s="3"/>
      <c r="S924" s="3"/>
    </row>
    <row r="925" spans="1:19" ht="204" hidden="1" outlineLevel="2" x14ac:dyDescent="0.25">
      <c r="A925" s="174" t="s">
        <v>1503</v>
      </c>
      <c r="B925" s="70" t="s">
        <v>1504</v>
      </c>
      <c r="C925" s="175" t="s">
        <v>1444</v>
      </c>
      <c r="D925" s="176"/>
      <c r="E925" s="72"/>
      <c r="F925" s="72">
        <f t="shared" si="58"/>
        <v>0</v>
      </c>
      <c r="G925" s="42"/>
      <c r="Q925" s="3"/>
      <c r="S925" s="3"/>
    </row>
    <row r="926" spans="1:19" ht="38.25" hidden="1" outlineLevel="2" x14ac:dyDescent="0.25">
      <c r="A926" s="174" t="s">
        <v>1505</v>
      </c>
      <c r="B926" s="70" t="s">
        <v>1456</v>
      </c>
      <c r="C926" s="175" t="s">
        <v>1444</v>
      </c>
      <c r="D926" s="176"/>
      <c r="E926" s="39"/>
      <c r="F926" s="177">
        <f>+D926*E926</f>
        <v>0</v>
      </c>
      <c r="G926" s="42"/>
      <c r="Q926" s="3"/>
      <c r="S926" s="3"/>
    </row>
    <row r="927" spans="1:19" ht="63.75" hidden="1" outlineLevel="2" x14ac:dyDescent="0.25">
      <c r="A927" s="174" t="s">
        <v>1506</v>
      </c>
      <c r="B927" s="70" t="s">
        <v>1464</v>
      </c>
      <c r="C927" s="175" t="s">
        <v>1444</v>
      </c>
      <c r="D927" s="176"/>
      <c r="E927" s="39"/>
      <c r="F927" s="177">
        <f t="shared" ref="F927:F928" si="59">+D927*E927</f>
        <v>0</v>
      </c>
      <c r="G927" s="42"/>
      <c r="Q927" s="3"/>
      <c r="S927" s="3"/>
    </row>
    <row r="928" spans="1:19" ht="89.25" hidden="1" outlineLevel="2" x14ac:dyDescent="0.25">
      <c r="A928" s="174" t="s">
        <v>1507</v>
      </c>
      <c r="B928" s="70" t="s">
        <v>1508</v>
      </c>
      <c r="C928" s="175" t="s">
        <v>1444</v>
      </c>
      <c r="D928" s="176"/>
      <c r="E928" s="39"/>
      <c r="F928" s="177">
        <f t="shared" si="59"/>
        <v>0</v>
      </c>
      <c r="G928" s="42"/>
      <c r="Q928" s="3"/>
      <c r="S928" s="3"/>
    </row>
    <row r="929" spans="1:19" outlineLevel="1" collapsed="1" x14ac:dyDescent="0.25">
      <c r="A929" s="178">
        <v>26.9</v>
      </c>
      <c r="B929" s="171" t="s">
        <v>1509</v>
      </c>
      <c r="C929" s="44"/>
      <c r="D929" s="172"/>
      <c r="E929" s="33"/>
      <c r="F929" s="72"/>
      <c r="Q929" s="3"/>
      <c r="S929" s="3"/>
    </row>
    <row r="930" spans="1:19" ht="127.5" hidden="1" outlineLevel="2" x14ac:dyDescent="0.25">
      <c r="A930" s="174" t="s">
        <v>1510</v>
      </c>
      <c r="B930" s="70" t="s">
        <v>1443</v>
      </c>
      <c r="C930" s="175" t="s">
        <v>1444</v>
      </c>
      <c r="D930" s="176"/>
      <c r="E930" s="72"/>
      <c r="F930" s="72">
        <f>+D930*E930</f>
        <v>0</v>
      </c>
      <c r="Q930" s="3"/>
      <c r="S930" s="3"/>
    </row>
    <row r="931" spans="1:19" ht="76.5" hidden="1" outlineLevel="2" x14ac:dyDescent="0.25">
      <c r="A931" s="174" t="s">
        <v>1511</v>
      </c>
      <c r="B931" s="70" t="s">
        <v>1485</v>
      </c>
      <c r="C931" s="175" t="s">
        <v>1444</v>
      </c>
      <c r="D931" s="176"/>
      <c r="E931" s="72"/>
      <c r="F931" s="72">
        <f t="shared" ref="F931:F936" si="60">+D931*E931</f>
        <v>0</v>
      </c>
      <c r="Q931" s="3"/>
      <c r="S931" s="3"/>
    </row>
    <row r="932" spans="1:19" ht="51" hidden="1" outlineLevel="2" x14ac:dyDescent="0.25">
      <c r="A932" s="174" t="s">
        <v>1512</v>
      </c>
      <c r="B932" s="70" t="s">
        <v>1487</v>
      </c>
      <c r="C932" s="175" t="s">
        <v>1444</v>
      </c>
      <c r="D932" s="176"/>
      <c r="E932" s="72"/>
      <c r="F932" s="72">
        <f t="shared" si="60"/>
        <v>0</v>
      </c>
      <c r="Q932" s="3"/>
      <c r="S932" s="3"/>
    </row>
    <row r="933" spans="1:19" ht="63.75" hidden="1" outlineLevel="2" x14ac:dyDescent="0.25">
      <c r="A933" s="174" t="s">
        <v>1513</v>
      </c>
      <c r="B933" s="70" t="s">
        <v>1514</v>
      </c>
      <c r="C933" s="175" t="s">
        <v>1444</v>
      </c>
      <c r="D933" s="176"/>
      <c r="E933" s="72"/>
      <c r="F933" s="72">
        <f t="shared" si="60"/>
        <v>0</v>
      </c>
      <c r="Q933" s="3"/>
      <c r="S933" s="3"/>
    </row>
    <row r="934" spans="1:19" hidden="1" outlineLevel="2" x14ac:dyDescent="0.25">
      <c r="A934" s="174" t="s">
        <v>1515</v>
      </c>
      <c r="B934" s="70" t="s">
        <v>1454</v>
      </c>
      <c r="C934" s="175" t="s">
        <v>1444</v>
      </c>
      <c r="D934" s="176"/>
      <c r="E934" s="39"/>
      <c r="F934" s="72">
        <f t="shared" si="60"/>
        <v>0</v>
      </c>
      <c r="Q934" s="3"/>
      <c r="S934" s="3"/>
    </row>
    <row r="935" spans="1:19" ht="38.25" hidden="1" outlineLevel="2" x14ac:dyDescent="0.25">
      <c r="A935" s="174" t="s">
        <v>1516</v>
      </c>
      <c r="B935" s="70" t="s">
        <v>1456</v>
      </c>
      <c r="C935" s="175" t="s">
        <v>1444</v>
      </c>
      <c r="D935" s="176"/>
      <c r="E935" s="39"/>
      <c r="F935" s="72">
        <f t="shared" si="60"/>
        <v>0</v>
      </c>
    </row>
    <row r="936" spans="1:19" ht="102" hidden="1" outlineLevel="2" x14ac:dyDescent="0.25">
      <c r="A936" s="174" t="s">
        <v>1517</v>
      </c>
      <c r="B936" s="70" t="s">
        <v>1518</v>
      </c>
      <c r="C936" s="175" t="s">
        <v>1444</v>
      </c>
      <c r="D936" s="176"/>
      <c r="E936" s="39"/>
      <c r="F936" s="72">
        <f t="shared" si="60"/>
        <v>0</v>
      </c>
    </row>
    <row r="937" spans="1:19" ht="89.25" hidden="1" outlineLevel="2" x14ac:dyDescent="0.25">
      <c r="A937" s="174" t="s">
        <v>1519</v>
      </c>
      <c r="B937" s="70" t="s">
        <v>1520</v>
      </c>
      <c r="C937" s="175" t="s">
        <v>1444</v>
      </c>
      <c r="D937" s="176"/>
      <c r="E937" s="39"/>
      <c r="F937" s="72">
        <f>+D937*E937</f>
        <v>0</v>
      </c>
    </row>
    <row r="938" spans="1:19" outlineLevel="1" collapsed="1" x14ac:dyDescent="0.25">
      <c r="A938" s="179" t="s">
        <v>1521</v>
      </c>
      <c r="B938" s="171" t="s">
        <v>1522</v>
      </c>
      <c r="C938" s="44"/>
      <c r="D938" s="172"/>
      <c r="E938" s="33"/>
      <c r="F938" s="72"/>
    </row>
    <row r="939" spans="1:19" ht="127.5" hidden="1" outlineLevel="2" x14ac:dyDescent="0.25">
      <c r="A939" s="174" t="s">
        <v>1523</v>
      </c>
      <c r="B939" s="70" t="s">
        <v>1443</v>
      </c>
      <c r="C939" s="175" t="s">
        <v>1444</v>
      </c>
      <c r="D939" s="176"/>
      <c r="E939" s="72"/>
      <c r="F939" s="72">
        <f>+D939*E939</f>
        <v>0</v>
      </c>
    </row>
    <row r="940" spans="1:19" ht="76.5" hidden="1" outlineLevel="2" x14ac:dyDescent="0.25">
      <c r="A940" s="174" t="s">
        <v>1524</v>
      </c>
      <c r="B940" s="70" t="s">
        <v>1485</v>
      </c>
      <c r="C940" s="175" t="s">
        <v>1444</v>
      </c>
      <c r="D940" s="176"/>
      <c r="E940" s="72"/>
      <c r="F940" s="72">
        <f t="shared" ref="F940:F946" si="61">+D940*E940</f>
        <v>0</v>
      </c>
    </row>
    <row r="941" spans="1:19" ht="51" hidden="1" outlineLevel="2" x14ac:dyDescent="0.25">
      <c r="A941" s="174" t="s">
        <v>1525</v>
      </c>
      <c r="B941" s="70" t="s">
        <v>1487</v>
      </c>
      <c r="C941" s="175" t="s">
        <v>1444</v>
      </c>
      <c r="D941" s="176"/>
      <c r="E941" s="72"/>
      <c r="F941" s="72">
        <f t="shared" si="61"/>
        <v>0</v>
      </c>
    </row>
    <row r="942" spans="1:19" ht="63.75" hidden="1" outlineLevel="2" x14ac:dyDescent="0.25">
      <c r="A942" s="174" t="s">
        <v>1526</v>
      </c>
      <c r="B942" s="70" t="s">
        <v>1514</v>
      </c>
      <c r="C942" s="175" t="s">
        <v>1444</v>
      </c>
      <c r="D942" s="176"/>
      <c r="E942" s="72"/>
      <c r="F942" s="72">
        <f t="shared" si="61"/>
        <v>0</v>
      </c>
    </row>
    <row r="943" spans="1:19" hidden="1" outlineLevel="2" x14ac:dyDescent="0.25">
      <c r="A943" s="174" t="s">
        <v>1527</v>
      </c>
      <c r="B943" s="70" t="s">
        <v>1454</v>
      </c>
      <c r="C943" s="175" t="s">
        <v>1444</v>
      </c>
      <c r="D943" s="176"/>
      <c r="E943" s="39"/>
      <c r="F943" s="72">
        <f t="shared" si="61"/>
        <v>0</v>
      </c>
    </row>
    <row r="944" spans="1:19" ht="38.25" hidden="1" outlineLevel="2" x14ac:dyDescent="0.25">
      <c r="A944" s="174" t="s">
        <v>1528</v>
      </c>
      <c r="B944" s="70" t="s">
        <v>1456</v>
      </c>
      <c r="C944" s="175" t="s">
        <v>1444</v>
      </c>
      <c r="D944" s="176"/>
      <c r="E944" s="39"/>
      <c r="F944" s="72">
        <f t="shared" si="61"/>
        <v>0</v>
      </c>
    </row>
    <row r="945" spans="1:6" ht="102" hidden="1" outlineLevel="2" x14ac:dyDescent="0.25">
      <c r="A945" s="174" t="s">
        <v>1529</v>
      </c>
      <c r="B945" s="70" t="s">
        <v>1530</v>
      </c>
      <c r="C945" s="175" t="s">
        <v>1444</v>
      </c>
      <c r="D945" s="176"/>
      <c r="E945" s="39"/>
      <c r="F945" s="72">
        <f t="shared" si="61"/>
        <v>0</v>
      </c>
    </row>
    <row r="946" spans="1:6" ht="89.25" hidden="1" outlineLevel="2" x14ac:dyDescent="0.25">
      <c r="A946" s="174" t="s">
        <v>1531</v>
      </c>
      <c r="B946" s="70" t="s">
        <v>1520</v>
      </c>
      <c r="C946" s="175" t="s">
        <v>1444</v>
      </c>
      <c r="D946" s="176"/>
      <c r="E946" s="39"/>
      <c r="F946" s="72">
        <f t="shared" si="61"/>
        <v>0</v>
      </c>
    </row>
    <row r="947" spans="1:6" outlineLevel="1" collapsed="1" x14ac:dyDescent="0.25">
      <c r="A947" s="29">
        <v>26.11</v>
      </c>
      <c r="B947" s="171" t="s">
        <v>1532</v>
      </c>
      <c r="C947" s="44"/>
      <c r="D947" s="32"/>
      <c r="E947" s="33"/>
      <c r="F947" s="72"/>
    </row>
    <row r="948" spans="1:6" ht="127.5" outlineLevel="1" x14ac:dyDescent="0.25">
      <c r="A948" s="69" t="s">
        <v>1533</v>
      </c>
      <c r="B948" s="70" t="s">
        <v>1443</v>
      </c>
      <c r="C948" s="175" t="s">
        <v>1444</v>
      </c>
      <c r="D948" s="176"/>
      <c r="E948" s="72"/>
      <c r="F948" s="72">
        <f>+D948*E948</f>
        <v>0</v>
      </c>
    </row>
    <row r="949" spans="1:6" ht="76.5" outlineLevel="1" x14ac:dyDescent="0.25">
      <c r="A949" s="69" t="s">
        <v>1534</v>
      </c>
      <c r="B949" s="70" t="s">
        <v>1485</v>
      </c>
      <c r="C949" s="175" t="s">
        <v>1444</v>
      </c>
      <c r="D949" s="176"/>
      <c r="E949" s="72"/>
      <c r="F949" s="72">
        <f t="shared" ref="F949:F952" si="62">+D949*E949</f>
        <v>0</v>
      </c>
    </row>
    <row r="950" spans="1:6" ht="89.25" outlineLevel="1" x14ac:dyDescent="0.25">
      <c r="A950" s="69" t="s">
        <v>1535</v>
      </c>
      <c r="B950" s="70" t="s">
        <v>1536</v>
      </c>
      <c r="C950" s="175" t="s">
        <v>1444</v>
      </c>
      <c r="D950" s="176"/>
      <c r="E950" s="39"/>
      <c r="F950" s="72">
        <f t="shared" si="62"/>
        <v>0</v>
      </c>
    </row>
    <row r="951" spans="1:6" ht="63.75" outlineLevel="1" x14ac:dyDescent="0.25">
      <c r="A951" s="69" t="s">
        <v>1537</v>
      </c>
      <c r="B951" s="70" t="s">
        <v>1479</v>
      </c>
      <c r="C951" s="175" t="s">
        <v>1444</v>
      </c>
      <c r="D951" s="176"/>
      <c r="E951" s="39"/>
      <c r="F951" s="72">
        <f t="shared" si="62"/>
        <v>0</v>
      </c>
    </row>
    <row r="952" spans="1:6" ht="38.25" outlineLevel="1" x14ac:dyDescent="0.25">
      <c r="A952" s="69" t="s">
        <v>1538</v>
      </c>
      <c r="B952" s="70" t="s">
        <v>1477</v>
      </c>
      <c r="C952" s="175" t="s">
        <v>1444</v>
      </c>
      <c r="D952" s="176"/>
      <c r="E952" s="39"/>
      <c r="F952" s="72">
        <f t="shared" si="62"/>
        <v>0</v>
      </c>
    </row>
    <row r="953" spans="1:6" ht="102" outlineLevel="1" x14ac:dyDescent="0.25">
      <c r="A953" s="69" t="s">
        <v>1539</v>
      </c>
      <c r="B953" s="68" t="s">
        <v>1540</v>
      </c>
      <c r="C953" s="36" t="s">
        <v>17</v>
      </c>
      <c r="D953" s="180"/>
      <c r="E953" s="39"/>
      <c r="F953" s="72">
        <f>+D953*E953</f>
        <v>0</v>
      </c>
    </row>
    <row r="954" spans="1:6" x14ac:dyDescent="0.25">
      <c r="A954"/>
      <c r="B954" s="4"/>
      <c r="C954" s="18"/>
      <c r="D954" s="203" t="s">
        <v>1541</v>
      </c>
      <c r="E954" s="204"/>
      <c r="F954" s="181">
        <f>SUM(F886:F953)</f>
        <v>0</v>
      </c>
    </row>
    <row r="955" spans="1:6" x14ac:dyDescent="0.25">
      <c r="A955"/>
      <c r="B955" s="4"/>
      <c r="C955" s="18"/>
      <c r="D955" s="203" t="s">
        <v>1542</v>
      </c>
      <c r="E955" s="204"/>
      <c r="F955" s="181">
        <f>F954*19%</f>
        <v>0</v>
      </c>
    </row>
    <row r="956" spans="1:6" x14ac:dyDescent="0.25">
      <c r="A956"/>
      <c r="B956" s="4"/>
      <c r="C956" s="18"/>
      <c r="D956" s="203" t="s">
        <v>1543</v>
      </c>
      <c r="E956" s="204"/>
      <c r="F956" s="181">
        <f>SUM(F954:F955)</f>
        <v>0</v>
      </c>
    </row>
    <row r="957" spans="1:6" ht="15.75" thickBot="1" x14ac:dyDescent="0.3">
      <c r="A957"/>
      <c r="B957" s="4"/>
      <c r="C957" s="18"/>
      <c r="D957" s="182"/>
      <c r="E957" s="2"/>
    </row>
    <row r="958" spans="1:6" ht="15.75" thickTop="1" x14ac:dyDescent="0.25">
      <c r="B958" s="183" t="s">
        <v>1544</v>
      </c>
      <c r="C958" s="184"/>
      <c r="D958" s="185"/>
      <c r="E958" s="186"/>
    </row>
    <row r="959" spans="1:6" ht="15.75" thickBot="1" x14ac:dyDescent="0.3">
      <c r="B959" s="187" t="s">
        <v>1543</v>
      </c>
      <c r="C959" s="188"/>
      <c r="D959" s="189"/>
      <c r="E959" s="190">
        <f>F956</f>
        <v>0</v>
      </c>
    </row>
    <row r="960" spans="1:6" ht="16.5" thickTop="1" thickBot="1" x14ac:dyDescent="0.3">
      <c r="B960" s="198" t="s">
        <v>1545</v>
      </c>
      <c r="C960" s="199"/>
      <c r="D960" s="191"/>
      <c r="E960" s="192">
        <f>E958+E959</f>
        <v>0</v>
      </c>
    </row>
    <row r="961" spans="2:5" ht="15.75" thickTop="1" x14ac:dyDescent="0.25">
      <c r="B961" s="4"/>
      <c r="C961" s="18"/>
      <c r="D961" s="182"/>
      <c r="E961" s="2"/>
    </row>
  </sheetData>
  <mergeCells count="6">
    <mergeCell ref="B960:C960"/>
    <mergeCell ref="A1:F1"/>
    <mergeCell ref="B179:F179"/>
    <mergeCell ref="D954:E954"/>
    <mergeCell ref="D955:E955"/>
    <mergeCell ref="D956:E956"/>
  </mergeCells>
  <conditionalFormatting sqref="C857:C881">
    <cfRule type="dataBar" priority="1">
      <dataBar>
        <cfvo type="min"/>
        <cfvo type="max"/>
        <color rgb="FF63C384"/>
      </dataBar>
      <extLst>
        <ext xmlns:x14="http://schemas.microsoft.com/office/spreadsheetml/2009/9/main" uri="{B025F937-C7B1-47D3-B67F-A62EFF666E3E}">
          <x14:id>{CBC9672F-8C48-4904-93DB-7EE3C6CB1309}</x14:id>
        </ext>
      </extLst>
    </cfRule>
  </conditionalFormatting>
  <conditionalFormatting sqref="C859:C881">
    <cfRule type="dataBar" priority="2">
      <dataBar>
        <cfvo type="min"/>
        <cfvo type="max"/>
        <color rgb="FF63C384"/>
      </dataBar>
      <extLst>
        <ext xmlns:x14="http://schemas.microsoft.com/office/spreadsheetml/2009/9/main" uri="{B025F937-C7B1-47D3-B67F-A62EFF666E3E}">
          <x14:id>{8B73F425-E1CB-44A0-804A-27FAADD89586}</x14:id>
        </ext>
      </extLst>
    </cfRule>
  </conditionalFormatting>
  <dataValidations count="1">
    <dataValidation type="list" allowBlank="1" showInputMessage="1" showErrorMessage="1" sqref="C128:C141 C855 C264:C267 C303:C305 C312:C314 C143:C160 C162:C168 C253:C258 C292:C293 C307:C309 C180:C240 C242:C250 C283:C290 C269:C280 C295:C300 C21:C31 C119:C126 C33:C53 C170:C178 C260:C262 C7:C19 C884:C933 C77:C117 C316:C601 C603:C835 C845:C846 C838:C843 C55:C75">
      <formula1>UNIDADES</formula1>
    </dataValidation>
  </dataValidations>
  <printOptions horizontalCentered="1"/>
  <pageMargins left="0.39370078740157483" right="0.39370078740157483" top="0.98425196850393704" bottom="0.78740157480314965" header="0.59055118110236227" footer="0.31496062992125984"/>
  <pageSetup scale="70" fitToHeight="0" orientation="portrait" r:id="rId1"/>
  <headerFooter>
    <oddHeader>&amp;C&amp;14PRESUPUESTO DE OBRA PROYECTO HANGAR CENTRO DE GEOTECNIA Y CIMENTACIONES</oddHeader>
    <oddFooter xml:space="preserve">&amp;C&amp;P&amp;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impieza">
                <anchor moveWithCells="1" sizeWithCells="1">
                  <from>
                    <xdr:col>7</xdr:col>
                    <xdr:colOff>38100</xdr:colOff>
                    <xdr:row>0</xdr:row>
                    <xdr:rowOff>57150</xdr:rowOff>
                  </from>
                  <to>
                    <xdr:col>8</xdr:col>
                    <xdr:colOff>9525</xdr:colOff>
                    <xdr:row>2</xdr:row>
                    <xdr:rowOff>19050</xdr:rowOff>
                  </to>
                </anchor>
              </controlPr>
            </control>
          </mc:Choice>
        </mc:AlternateContent>
        <mc:AlternateContent xmlns:mc="http://schemas.openxmlformats.org/markup-compatibility/2006">
          <mc:Choice Requires="x14">
            <control shapeId="1026" r:id="rId5" name="Button 2">
              <controlPr defaultSize="0" print="0" autoFill="0" autoPict="0" macro="[0]!crear_hoja_nueva">
                <anchor moveWithCells="1" sizeWithCells="1">
                  <from>
                    <xdr:col>7</xdr:col>
                    <xdr:colOff>19050</xdr:colOff>
                    <xdr:row>3</xdr:row>
                    <xdr:rowOff>19050</xdr:rowOff>
                  </from>
                  <to>
                    <xdr:col>8</xdr:col>
                    <xdr:colOff>0</xdr:colOff>
                    <xdr:row>4</xdr:row>
                    <xdr:rowOff>171450</xdr:rowOff>
                  </to>
                </anchor>
              </controlPr>
            </control>
          </mc:Choice>
        </mc:AlternateContent>
        <mc:AlternateContent xmlns:mc="http://schemas.openxmlformats.org/markup-compatibility/2006">
          <mc:Choice Requires="x14">
            <control shapeId="1027" r:id="rId6" name="Button 3">
              <controlPr defaultSize="0" print="0" autoFill="0" autoPict="0" macro="[0]!Mostrar_Hojas">
                <anchor moveWithCells="1">
                  <from>
                    <xdr:col>7</xdr:col>
                    <xdr:colOff>28575</xdr:colOff>
                    <xdr:row>5</xdr:row>
                    <xdr:rowOff>0</xdr:rowOff>
                  </from>
                  <to>
                    <xdr:col>8</xdr:col>
                    <xdr:colOff>0</xdr:colOff>
                    <xdr:row>7</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BC9672F-8C48-4904-93DB-7EE3C6CB1309}">
            <x14:dataBar minLength="0" maxLength="100" gradient="0">
              <x14:cfvo type="autoMin"/>
              <x14:cfvo type="autoMax"/>
              <x14:negativeFillColor rgb="FFFF0000"/>
              <x14:axisColor rgb="FF000000"/>
            </x14:dataBar>
          </x14:cfRule>
          <xm:sqref>C857:C881</xm:sqref>
        </x14:conditionalFormatting>
        <x14:conditionalFormatting xmlns:xm="http://schemas.microsoft.com/office/excel/2006/main">
          <x14:cfRule type="dataBar" id="{8B73F425-E1CB-44A0-804A-27FAADD89586}">
            <x14:dataBar minLength="0" maxLength="100" gradient="0">
              <x14:cfvo type="autoMin"/>
              <x14:cfvo type="autoMax"/>
              <x14:negativeFillColor rgb="FFFF0000"/>
              <x14:axisColor rgb="FF000000"/>
            </x14:dataBar>
          </x14:cfRule>
          <xm:sqref>C859:C881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PRESUPUESTO</vt:lpstr>
      <vt:lpstr>Hoja1</vt:lpstr>
      <vt:lpstr>PRESUPUESTO!Área_de_impresión</vt:lpstr>
      <vt:lpstr>NUMERAL</vt:lpstr>
      <vt:lpstr>PRESUPUESTO!Títulos_a_imprimir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Lyda Milena Pineda Parra</dc:creator>
  <cp:lastModifiedBy>Aidee Milena Garcia Carrion</cp:lastModifiedBy>
  <dcterms:created xsi:type="dcterms:W3CDTF">2016-12-30T14:34:29Z</dcterms:created>
  <dcterms:modified xsi:type="dcterms:W3CDTF">2017-03-27T17:06:26Z</dcterms:modified>
</cp:coreProperties>
</file>